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80" yWindow="135" windowWidth="9075" windowHeight="5520" activeTab="3"/>
  </bookViews>
  <sheets>
    <sheet name="2007 KHG" sheetId="1" r:id="rId1"/>
    <sheet name="2007 nicht gef." sheetId="2" r:id="rId2"/>
    <sheet name="2007 Gesamt" sheetId="3" r:id="rId3"/>
    <sheet name="2007 Disziplinen" sheetId="4" r:id="rId4"/>
    <sheet name="2003 nicht gef. -alt" sheetId="5" state="hidden" r:id="rId5"/>
  </sheets>
  <definedNames/>
  <calcPr fullCalcOnLoad="1"/>
</workbook>
</file>

<file path=xl/sharedStrings.xml><?xml version="1.0" encoding="utf-8"?>
<sst xmlns="http://schemas.openxmlformats.org/spreadsheetml/2006/main" count="197" uniqueCount="77">
  <si>
    <t>Rheinische</t>
  </si>
  <si>
    <t>Kliniken</t>
  </si>
  <si>
    <t xml:space="preserve">           KHG-Betten</t>
  </si>
  <si>
    <t>Betten</t>
  </si>
  <si>
    <t>Plätze</t>
  </si>
  <si>
    <t>insges.</t>
  </si>
  <si>
    <t>Bedburg-Hau</t>
  </si>
  <si>
    <t xml:space="preserve">Bonn </t>
  </si>
  <si>
    <t>Düren</t>
  </si>
  <si>
    <t>Düsseldorf</t>
  </si>
  <si>
    <t>Essen</t>
  </si>
  <si>
    <t>Köln</t>
  </si>
  <si>
    <t>Langenfeld</t>
  </si>
  <si>
    <t>Viersen</t>
  </si>
  <si>
    <t>zusammen:</t>
  </si>
  <si>
    <t>Orth. Viersen</t>
  </si>
  <si>
    <t>insgesamt:</t>
  </si>
  <si>
    <t>med. Reha</t>
  </si>
  <si>
    <t>soz. Reha</t>
  </si>
  <si>
    <t>Pflege</t>
  </si>
  <si>
    <t>insgesamt</t>
  </si>
  <si>
    <t>Forensik</t>
  </si>
  <si>
    <t>Gesamtbetten</t>
  </si>
  <si>
    <t>KHG-Betten</t>
  </si>
  <si>
    <t>nicht-KHG-Betten</t>
  </si>
  <si>
    <t>Disziplin</t>
  </si>
  <si>
    <t>BH</t>
  </si>
  <si>
    <t>BN</t>
  </si>
  <si>
    <t>DN</t>
  </si>
  <si>
    <t>E</t>
  </si>
  <si>
    <t>K</t>
  </si>
  <si>
    <t>LNGF</t>
  </si>
  <si>
    <t>MG</t>
  </si>
  <si>
    <t>VIE</t>
  </si>
  <si>
    <t>Summe</t>
  </si>
  <si>
    <t>Neurologie</t>
  </si>
  <si>
    <t>nicht-KHG-Betten:</t>
  </si>
  <si>
    <t>soziale Reha:</t>
  </si>
  <si>
    <t>Gesamt-Betten</t>
  </si>
  <si>
    <t>medizin.</t>
  </si>
  <si>
    <t>Reha</t>
  </si>
  <si>
    <t>Veränderungen</t>
  </si>
  <si>
    <t>soz.</t>
  </si>
  <si>
    <t>Mönchengladbach</t>
  </si>
  <si>
    <t>Anlage 3</t>
  </si>
  <si>
    <t>Anlage 1</t>
  </si>
  <si>
    <t>Anlage 2</t>
  </si>
  <si>
    <t>Anlage 4</t>
  </si>
  <si>
    <t>(vollstationär)</t>
  </si>
  <si>
    <t>(teilstationär)</t>
  </si>
  <si>
    <t>Erwachsenen-Psychiatrie</t>
  </si>
  <si>
    <t>Psychotherapeutische Medizin</t>
  </si>
  <si>
    <t>Kinder- und Jugendpsychiatrie</t>
  </si>
  <si>
    <t xml:space="preserve">medizinische Reha </t>
  </si>
  <si>
    <t>D'd.</t>
  </si>
  <si>
    <t>KHG-Betten:</t>
  </si>
  <si>
    <t>KHG-Betten insgesamt:</t>
  </si>
  <si>
    <t>nicht-KHG-Betten insgesamt</t>
  </si>
  <si>
    <t>Insgesamt</t>
  </si>
  <si>
    <t>- 2003 -</t>
  </si>
  <si>
    <t>-2002 -</t>
  </si>
  <si>
    <t>Orthopädie Viersen</t>
  </si>
  <si>
    <t xml:space="preserve">Nicht-geförderter Bereich : Betten-Ist 2002/2003 </t>
  </si>
  <si>
    <t>Kinderneurologisches Zentrum</t>
  </si>
  <si>
    <t>Sprachheilbehandlung</t>
  </si>
  <si>
    <t>- 2006 -</t>
  </si>
  <si>
    <t>Bettenzahlen der Rheinischen Kliniken für das Jahr 2007</t>
  </si>
  <si>
    <t xml:space="preserve">( einschließlich realisierbarer Planungen für das Jahr 2007 )  </t>
  </si>
  <si>
    <t>Übrige Bereiche</t>
  </si>
  <si>
    <t>- Stationsgebäude</t>
  </si>
  <si>
    <t>- Geländewohngruppen</t>
  </si>
  <si>
    <t>- Außenwohngruppen</t>
  </si>
  <si>
    <t>Pflegebereich</t>
  </si>
  <si>
    <t>Bettenzahlen 2006 / 2007 in den Rheinischen Kliniken</t>
  </si>
  <si>
    <t>- 2007 -</t>
  </si>
  <si>
    <t>KHG-Bereich: Betten-Ist 2006/2007</t>
  </si>
  <si>
    <t xml:space="preserve">Nicht-geförderter Bereich : Betten-Ist 2006/2007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</si>
</sst>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\ #,##0;\-&quot;DM&quot;\ #,##0"/>
    <numFmt numFmtId="177" formatCode="&quot;DM&quot;\ #,##0;[Red]\-&quot;DM&quot;\ #,##0"/>
    <numFmt numFmtId="178" formatCode="&quot;DM&quot;\ #,##0.00;\-&quot;DM&quot;\ #,##0.00"/>
    <numFmt numFmtId="179" formatCode="&quot;DM&quot;\ #,##0.00;[Red]\-&quot;DM&quot;\ 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General\ &quot;*)&quot;"/>
    <numFmt numFmtId="187" formatCode="General&quot;**)&quot;"/>
    <numFmt numFmtId="188" formatCode="&quot;(#.##0)&quot;"/>
    <numFmt numFmtId="189" formatCode="&quot;()&quot;"/>
    <numFmt numFmtId="190" formatCode="&quot;(0)&quot;"/>
    <numFmt numFmtId="191" formatCode="&quot;(&quot;#,##0&quot;)&quot;"/>
    <numFmt numFmtId="192" formatCode="0;[Red]0"/>
    <numFmt numFmtId="193" formatCode="0.0%"/>
  </numFmts>
  <fonts count="2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Helv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Helv"/>
      <family val="0"/>
    </font>
    <font>
      <sz val="14"/>
      <name val="Helv"/>
      <family val="0"/>
    </font>
    <font>
      <b/>
      <sz val="10"/>
      <color indexed="10"/>
      <name val="Helv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medium"/>
      <bottom style="thin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thin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medium"/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medium"/>
    </border>
    <border>
      <left style="thin"/>
      <right style="dashed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medium"/>
      <bottom style="dashed"/>
    </border>
    <border>
      <left style="thin"/>
      <right style="dotted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179" fontId="0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20">
      <alignment/>
      <protection/>
    </xf>
    <xf numFmtId="0" fontId="10" fillId="0" borderId="1" xfId="20" applyFont="1" applyBorder="1" applyAlignment="1">
      <alignment horizontal="center"/>
      <protection/>
    </xf>
    <xf numFmtId="0" fontId="10" fillId="0" borderId="2" xfId="20" applyFont="1" applyBorder="1" applyAlignment="1">
      <alignment horizontal="center"/>
      <protection/>
    </xf>
    <xf numFmtId="3" fontId="10" fillId="0" borderId="3" xfId="20" applyNumberFormat="1" applyFont="1" applyBorder="1" applyAlignment="1">
      <alignment horizontal="center"/>
      <protection/>
    </xf>
    <xf numFmtId="3" fontId="10" fillId="0" borderId="4" xfId="20" applyNumberFormat="1" applyFont="1" applyBorder="1" applyAlignment="1">
      <alignment horizontal="center"/>
      <protection/>
    </xf>
    <xf numFmtId="191" fontId="7" fillId="0" borderId="3" xfId="20" applyNumberFormat="1" applyBorder="1" applyAlignment="1">
      <alignment horizontal="center"/>
      <protection/>
    </xf>
    <xf numFmtId="191" fontId="7" fillId="0" borderId="4" xfId="20" applyNumberFormat="1" applyBorder="1" applyAlignment="1">
      <alignment horizontal="center"/>
      <protection/>
    </xf>
    <xf numFmtId="191" fontId="7" fillId="0" borderId="4" xfId="20" applyNumberFormat="1" applyBorder="1" applyAlignment="1" quotePrefix="1">
      <alignment horizontal="center"/>
      <protection/>
    </xf>
    <xf numFmtId="3" fontId="7" fillId="0" borderId="3" xfId="20" applyNumberFormat="1" applyBorder="1" applyAlignment="1">
      <alignment horizontal="center"/>
      <protection/>
    </xf>
    <xf numFmtId="3" fontId="7" fillId="0" borderId="4" xfId="20" applyNumberFormat="1" applyBorder="1" applyAlignment="1">
      <alignment horizontal="center"/>
      <protection/>
    </xf>
    <xf numFmtId="3" fontId="11" fillId="0" borderId="3" xfId="20" applyNumberFormat="1" applyFont="1" applyBorder="1" applyAlignment="1">
      <alignment horizontal="center"/>
      <protection/>
    </xf>
    <xf numFmtId="3" fontId="11" fillId="0" borderId="4" xfId="20" applyNumberFormat="1" applyFont="1" applyBorder="1" applyAlignment="1">
      <alignment horizontal="center"/>
      <protection/>
    </xf>
    <xf numFmtId="191" fontId="7" fillId="0" borderId="0" xfId="20" applyNumberFormat="1" applyAlignment="1">
      <alignment horizontal="center"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5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5" xfId="0" applyFont="1" applyFill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0" fillId="0" borderId="16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20" applyFont="1" applyBorder="1">
      <alignment/>
      <protection/>
    </xf>
    <xf numFmtId="0" fontId="7" fillId="0" borderId="0" xfId="20" applyBorder="1">
      <alignment/>
      <protection/>
    </xf>
    <xf numFmtId="0" fontId="10" fillId="0" borderId="0" xfId="20" applyFont="1" applyBorder="1" applyAlignment="1">
      <alignment horizontal="right"/>
      <protection/>
    </xf>
    <xf numFmtId="0" fontId="7" fillId="0" borderId="28" xfId="20" applyBorder="1">
      <alignment/>
      <protection/>
    </xf>
    <xf numFmtId="0" fontId="7" fillId="0" borderId="28" xfId="20" applyFont="1" applyBorder="1">
      <alignment/>
      <protection/>
    </xf>
    <xf numFmtId="0" fontId="10" fillId="0" borderId="3" xfId="20" applyFont="1" applyBorder="1" applyAlignment="1">
      <alignment horizontal="center"/>
      <protection/>
    </xf>
    <xf numFmtId="0" fontId="10" fillId="0" borderId="4" xfId="20" applyFont="1" applyBorder="1" applyAlignment="1">
      <alignment horizontal="center"/>
      <protection/>
    </xf>
    <xf numFmtId="0" fontId="7" fillId="0" borderId="0" xfId="20" applyFont="1">
      <alignment/>
      <protection/>
    </xf>
    <xf numFmtId="0" fontId="10" fillId="0" borderId="3" xfId="20" applyFont="1" applyBorder="1" applyAlignment="1">
      <alignment horizontal="left"/>
      <protection/>
    </xf>
    <xf numFmtId="0" fontId="14" fillId="0" borderId="3" xfId="20" applyFont="1" applyBorder="1">
      <alignment/>
      <protection/>
    </xf>
    <xf numFmtId="0" fontId="15" fillId="0" borderId="3" xfId="20" applyFont="1" applyBorder="1" applyAlignment="1">
      <alignment horizontal="left"/>
      <protection/>
    </xf>
    <xf numFmtId="0" fontId="15" fillId="0" borderId="3" xfId="20" applyFont="1" applyBorder="1">
      <alignment/>
      <protection/>
    </xf>
    <xf numFmtId="3" fontId="14" fillId="0" borderId="3" xfId="20" applyNumberFormat="1" applyFont="1" applyBorder="1">
      <alignment/>
      <protection/>
    </xf>
    <xf numFmtId="0" fontId="7" fillId="0" borderId="3" xfId="20" applyBorder="1">
      <alignment/>
      <protection/>
    </xf>
    <xf numFmtId="0" fontId="10" fillId="0" borderId="1" xfId="20" applyFont="1" applyFill="1" applyBorder="1" applyAlignment="1">
      <alignment horizontal="center"/>
      <protection/>
    </xf>
    <xf numFmtId="0" fontId="15" fillId="0" borderId="15" xfId="20" applyFont="1" applyBorder="1">
      <alignment/>
      <protection/>
    </xf>
    <xf numFmtId="191" fontId="7" fillId="0" borderId="15" xfId="20" applyNumberFormat="1" applyBorder="1" applyAlignment="1">
      <alignment horizontal="center"/>
      <protection/>
    </xf>
    <xf numFmtId="191" fontId="7" fillId="0" borderId="13" xfId="20" applyNumberFormat="1" applyBorder="1" applyAlignment="1">
      <alignment horizontal="center"/>
      <protection/>
    </xf>
    <xf numFmtId="0" fontId="14" fillId="0" borderId="15" xfId="20" applyFont="1" applyBorder="1">
      <alignment/>
      <protection/>
    </xf>
    <xf numFmtId="3" fontId="7" fillId="0" borderId="13" xfId="20" applyNumberFormat="1" applyBorder="1" applyAlignment="1">
      <alignment horizontal="center"/>
      <protection/>
    </xf>
    <xf numFmtId="3" fontId="10" fillId="0" borderId="15" xfId="20" applyNumberFormat="1" applyFont="1" applyBorder="1" applyAlignment="1">
      <alignment horizontal="center"/>
      <protection/>
    </xf>
    <xf numFmtId="3" fontId="10" fillId="0" borderId="13" xfId="20" applyNumberFormat="1" applyFont="1" applyBorder="1" applyAlignment="1">
      <alignment horizontal="center"/>
      <protection/>
    </xf>
    <xf numFmtId="0" fontId="15" fillId="0" borderId="29" xfId="20" applyFont="1" applyBorder="1">
      <alignment/>
      <protection/>
    </xf>
    <xf numFmtId="191" fontId="7" fillId="0" borderId="29" xfId="20" applyNumberFormat="1" applyBorder="1" applyAlignment="1">
      <alignment horizontal="center"/>
      <protection/>
    </xf>
    <xf numFmtId="191" fontId="7" fillId="0" borderId="30" xfId="20" applyNumberFormat="1" applyBorder="1" applyAlignment="1">
      <alignment horizontal="center"/>
      <protection/>
    </xf>
    <xf numFmtId="3" fontId="11" fillId="0" borderId="15" xfId="20" applyNumberFormat="1" applyFont="1" applyBorder="1" applyAlignment="1">
      <alignment horizontal="center"/>
      <protection/>
    </xf>
    <xf numFmtId="3" fontId="11" fillId="0" borderId="13" xfId="20" applyNumberFormat="1" applyFont="1" applyBorder="1" applyAlignment="1">
      <alignment horizontal="center"/>
      <protection/>
    </xf>
    <xf numFmtId="0" fontId="16" fillId="2" borderId="31" xfId="20" applyFont="1" applyFill="1" applyBorder="1">
      <alignment/>
      <protection/>
    </xf>
    <xf numFmtId="0" fontId="16" fillId="0" borderId="3" xfId="20" applyFont="1" applyBorder="1" applyAlignment="1">
      <alignment horizontal="left"/>
      <protection/>
    </xf>
    <xf numFmtId="0" fontId="12" fillId="0" borderId="15" xfId="20" applyFont="1" applyBorder="1">
      <alignment/>
      <protection/>
    </xf>
    <xf numFmtId="0" fontId="17" fillId="0" borderId="0" xfId="0" applyFont="1" applyAlignment="1">
      <alignment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0" borderId="0" xfId="0" applyFont="1" applyAlignment="1">
      <alignment horizontal="right" vertical="top" textRotation="180"/>
    </xf>
    <xf numFmtId="0" fontId="7" fillId="3" borderId="3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7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0" fillId="3" borderId="37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10" fillId="3" borderId="27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3" fontId="10" fillId="3" borderId="39" xfId="16" applyNumberFormat="1" applyFont="1" applyFill="1" applyBorder="1" applyAlignment="1">
      <alignment horizontal="center"/>
    </xf>
    <xf numFmtId="3" fontId="10" fillId="3" borderId="40" xfId="16" applyNumberFormat="1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3" fontId="10" fillId="3" borderId="42" xfId="0" applyNumberFormat="1" applyFont="1" applyFill="1" applyBorder="1" applyAlignment="1">
      <alignment horizontal="center"/>
    </xf>
    <xf numFmtId="0" fontId="8" fillId="3" borderId="43" xfId="0" applyFont="1" applyFill="1" applyBorder="1" applyAlignment="1">
      <alignment/>
    </xf>
    <xf numFmtId="3" fontId="10" fillId="3" borderId="44" xfId="16" applyNumberFormat="1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3" fontId="10" fillId="3" borderId="46" xfId="16" applyNumberFormat="1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0" fontId="10" fillId="3" borderId="48" xfId="0" applyFont="1" applyFill="1" applyBorder="1" applyAlignment="1">
      <alignment/>
    </xf>
    <xf numFmtId="0" fontId="10" fillId="3" borderId="49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0" fontId="10" fillId="3" borderId="30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9" fillId="0" borderId="0" xfId="0" applyFont="1" applyAlignment="1">
      <alignment/>
    </xf>
    <xf numFmtId="0" fontId="10" fillId="3" borderId="1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57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0" fontId="8" fillId="3" borderId="16" xfId="0" applyFont="1" applyFill="1" applyBorder="1" applyAlignment="1">
      <alignment/>
    </xf>
    <xf numFmtId="3" fontId="10" fillId="3" borderId="1" xfId="0" applyNumberFormat="1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 textRotation="90"/>
    </xf>
    <xf numFmtId="0" fontId="10" fillId="3" borderId="19" xfId="0" applyFont="1" applyFill="1" applyBorder="1" applyAlignment="1">
      <alignment horizontal="center" textRotation="90"/>
    </xf>
    <xf numFmtId="0" fontId="10" fillId="3" borderId="18" xfId="0" applyFont="1" applyFill="1" applyBorder="1" applyAlignment="1">
      <alignment horizontal="center" textRotation="90"/>
    </xf>
    <xf numFmtId="0" fontId="10" fillId="3" borderId="60" xfId="0" applyFont="1" applyFill="1" applyBorder="1" applyAlignment="1">
      <alignment horizontal="center" textRotation="90"/>
    </xf>
    <xf numFmtId="0" fontId="10" fillId="3" borderId="61" xfId="0" applyFont="1" applyFill="1" applyBorder="1" applyAlignment="1">
      <alignment horizontal="center" textRotation="90"/>
    </xf>
    <xf numFmtId="0" fontId="10" fillId="3" borderId="0" xfId="0" applyFont="1" applyFill="1" applyBorder="1" applyAlignment="1">
      <alignment horizontal="center" textRotation="90"/>
    </xf>
    <xf numFmtId="0" fontId="10" fillId="3" borderId="37" xfId="0" applyFont="1" applyFill="1" applyBorder="1" applyAlignment="1">
      <alignment horizontal="center" textRotation="90"/>
    </xf>
    <xf numFmtId="0" fontId="10" fillId="3" borderId="28" xfId="0" applyFont="1" applyFill="1" applyBorder="1" applyAlignment="1">
      <alignment horizontal="center" textRotation="90"/>
    </xf>
    <xf numFmtId="0" fontId="10" fillId="3" borderId="20" xfId="0" applyFont="1" applyFill="1" applyBorder="1" applyAlignment="1">
      <alignment horizontal="center" textRotation="90"/>
    </xf>
    <xf numFmtId="0" fontId="10" fillId="3" borderId="62" xfId="0" applyFont="1" applyFill="1" applyBorder="1" applyAlignment="1">
      <alignment horizontal="center" textRotation="90"/>
    </xf>
    <xf numFmtId="0" fontId="10" fillId="3" borderId="63" xfId="0" applyFont="1" applyFill="1" applyBorder="1" applyAlignment="1">
      <alignment horizontal="center"/>
    </xf>
    <xf numFmtId="0" fontId="10" fillId="3" borderId="64" xfId="0" applyFont="1" applyFill="1" applyBorder="1" applyAlignment="1">
      <alignment horizontal="center"/>
    </xf>
    <xf numFmtId="0" fontId="10" fillId="3" borderId="65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10" fillId="3" borderId="66" xfId="0" applyFont="1" applyFill="1" applyBorder="1" applyAlignment="1">
      <alignment horizontal="center"/>
    </xf>
    <xf numFmtId="0" fontId="10" fillId="3" borderId="67" xfId="0" applyFont="1" applyFill="1" applyBorder="1" applyAlignment="1">
      <alignment horizontal="center"/>
    </xf>
    <xf numFmtId="0" fontId="10" fillId="3" borderId="68" xfId="0" applyFont="1" applyFill="1" applyBorder="1" applyAlignment="1">
      <alignment horizontal="center"/>
    </xf>
    <xf numFmtId="0" fontId="10" fillId="3" borderId="69" xfId="0" applyFont="1" applyFill="1" applyBorder="1" applyAlignment="1">
      <alignment horizontal="center"/>
    </xf>
    <xf numFmtId="1" fontId="10" fillId="3" borderId="69" xfId="0" applyNumberFormat="1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3" fontId="10" fillId="3" borderId="41" xfId="0" applyNumberFormat="1" applyFont="1" applyFill="1" applyBorder="1" applyAlignment="1">
      <alignment horizontal="center"/>
    </xf>
    <xf numFmtId="3" fontId="10" fillId="3" borderId="45" xfId="0" applyNumberFormat="1" applyFont="1" applyFill="1" applyBorder="1" applyAlignment="1">
      <alignment horizontal="center"/>
    </xf>
    <xf numFmtId="3" fontId="10" fillId="3" borderId="64" xfId="0" applyNumberFormat="1" applyFont="1" applyFill="1" applyBorder="1" applyAlignment="1">
      <alignment horizontal="center"/>
    </xf>
    <xf numFmtId="3" fontId="10" fillId="3" borderId="39" xfId="0" applyNumberFormat="1" applyFont="1" applyFill="1" applyBorder="1" applyAlignment="1">
      <alignment horizontal="center"/>
    </xf>
    <xf numFmtId="3" fontId="10" fillId="3" borderId="47" xfId="0" applyNumberFormat="1" applyFont="1" applyFill="1" applyBorder="1" applyAlignment="1">
      <alignment horizontal="center"/>
    </xf>
    <xf numFmtId="0" fontId="10" fillId="4" borderId="1" xfId="20" applyFont="1" applyFill="1" applyBorder="1">
      <alignment/>
      <protection/>
    </xf>
    <xf numFmtId="3" fontId="10" fillId="4" borderId="1" xfId="20" applyNumberFormat="1" applyFont="1" applyFill="1" applyBorder="1" applyAlignment="1">
      <alignment horizontal="center"/>
      <protection/>
    </xf>
    <xf numFmtId="0" fontId="7" fillId="0" borderId="66" xfId="20" applyBorder="1">
      <alignment/>
      <protection/>
    </xf>
    <xf numFmtId="191" fontId="7" fillId="0" borderId="66" xfId="20" applyNumberFormat="1" applyBorder="1" applyAlignment="1">
      <alignment horizontal="center"/>
      <protection/>
    </xf>
    <xf numFmtId="3" fontId="10" fillId="2" borderId="66" xfId="20" applyNumberFormat="1" applyFont="1" applyFill="1" applyBorder="1" applyAlignment="1">
      <alignment horizontal="center"/>
      <protection/>
    </xf>
    <xf numFmtId="3" fontId="10" fillId="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 vertical="top" textRotation="180"/>
    </xf>
    <xf numFmtId="0" fontId="0" fillId="0" borderId="0" xfId="0" applyAlignment="1">
      <alignment/>
    </xf>
    <xf numFmtId="0" fontId="7" fillId="0" borderId="7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3" borderId="76" xfId="0" applyFont="1" applyFill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3" borderId="78" xfId="0" applyFont="1" applyFill="1" applyBorder="1" applyAlignment="1">
      <alignment horizontal="center"/>
    </xf>
    <xf numFmtId="0" fontId="10" fillId="3" borderId="79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3" borderId="80" xfId="0" applyFont="1" applyFill="1" applyBorder="1" applyAlignment="1">
      <alignment horizontal="center"/>
    </xf>
    <xf numFmtId="3" fontId="14" fillId="0" borderId="15" xfId="20" applyNumberFormat="1" applyFont="1" applyBorder="1">
      <alignment/>
      <protection/>
    </xf>
    <xf numFmtId="3" fontId="10" fillId="3" borderId="53" xfId="0" applyNumberFormat="1" applyFont="1" applyFill="1" applyBorder="1" applyAlignment="1">
      <alignment horizontal="center"/>
    </xf>
    <xf numFmtId="1" fontId="10" fillId="3" borderId="55" xfId="0" applyNumberFormat="1" applyFont="1" applyFill="1" applyBorder="1" applyAlignment="1">
      <alignment horizontal="center"/>
    </xf>
    <xf numFmtId="3" fontId="10" fillId="3" borderId="81" xfId="0" applyNumberFormat="1" applyFont="1" applyFill="1" applyBorder="1" applyAlignment="1">
      <alignment horizontal="center"/>
    </xf>
    <xf numFmtId="3" fontId="10" fillId="3" borderId="58" xfId="0" applyNumberFormat="1" applyFont="1" applyFill="1" applyBorder="1" applyAlignment="1">
      <alignment horizontal="center"/>
    </xf>
    <xf numFmtId="0" fontId="10" fillId="0" borderId="1" xfId="20" applyFont="1" applyBorder="1" applyAlignment="1">
      <alignment horizontal="left"/>
      <protection/>
    </xf>
    <xf numFmtId="0" fontId="8" fillId="0" borderId="0" xfId="0" applyFont="1" applyAlignment="1">
      <alignment horizontal="center" vertical="center" textRotation="180"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0" fillId="0" borderId="0" xfId="0" applyAlignment="1">
      <alignment horizontal="center" vertical="center"/>
    </xf>
    <xf numFmtId="0" fontId="8" fillId="0" borderId="0" xfId="20" applyFont="1" applyBorder="1" applyAlignment="1">
      <alignment horizontal="center" vertical="center" textRotation="180"/>
      <protection/>
    </xf>
    <xf numFmtId="0" fontId="8" fillId="0" borderId="0" xfId="0" applyFont="1" applyAlignment="1">
      <alignment horizontal="right" vertical="center" textRotation="180"/>
    </xf>
    <xf numFmtId="0" fontId="10" fillId="3" borderId="82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vertical="center"/>
    </xf>
    <xf numFmtId="0" fontId="10" fillId="3" borderId="52" xfId="0" applyFont="1" applyFill="1" applyBorder="1" applyAlignment="1">
      <alignment vertical="center"/>
    </xf>
    <xf numFmtId="0" fontId="10" fillId="3" borderId="83" xfId="0" applyFont="1" applyFill="1" applyBorder="1" applyAlignment="1">
      <alignment horizontal="center" textRotation="90"/>
    </xf>
    <xf numFmtId="0" fontId="7" fillId="0" borderId="84" xfId="0" applyFont="1" applyBorder="1" applyAlignment="1">
      <alignment horizontal="center"/>
    </xf>
    <xf numFmtId="0" fontId="10" fillId="3" borderId="85" xfId="0" applyFont="1" applyFill="1" applyBorder="1" applyAlignment="1">
      <alignment horizontal="center" textRotation="90"/>
    </xf>
    <xf numFmtId="0" fontId="7" fillId="0" borderId="86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10" fillId="3" borderId="89" xfId="0" applyFont="1" applyFill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0" fillId="3" borderId="91" xfId="0" applyFont="1" applyFill="1" applyBorder="1" applyAlignment="1">
      <alignment horizontal="center"/>
    </xf>
    <xf numFmtId="0" fontId="7" fillId="0" borderId="92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0" fillId="0" borderId="15" xfId="20" applyFont="1" applyBorder="1">
      <alignment/>
      <protection/>
    </xf>
    <xf numFmtId="3" fontId="10" fillId="0" borderId="13" xfId="20" applyNumberFormat="1" applyFont="1" applyBorder="1" applyAlignment="1">
      <alignment horizontal="center"/>
      <protection/>
    </xf>
    <xf numFmtId="0" fontId="10" fillId="3" borderId="97" xfId="0" applyFont="1" applyFill="1" applyBorder="1" applyAlignment="1">
      <alignment horizontal="center"/>
    </xf>
    <xf numFmtId="0" fontId="10" fillId="3" borderId="9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20" applyFont="1" applyBorder="1">
      <alignment/>
      <protection/>
    </xf>
    <xf numFmtId="0" fontId="22" fillId="0" borderId="28" xfId="20" applyFont="1" applyBorder="1">
      <alignment/>
      <protection/>
    </xf>
    <xf numFmtId="0" fontId="23" fillId="0" borderId="0" xfId="20" applyFont="1" applyBorder="1">
      <alignment/>
      <protection/>
    </xf>
    <xf numFmtId="0" fontId="9" fillId="0" borderId="3" xfId="20" applyFont="1" applyBorder="1" quotePrefix="1">
      <alignment/>
      <protection/>
    </xf>
    <xf numFmtId="0" fontId="7" fillId="5" borderId="3" xfId="20" applyFill="1" applyBorder="1" applyAlignment="1">
      <alignment horizontal="center"/>
      <protection/>
    </xf>
    <xf numFmtId="3" fontId="10" fillId="5" borderId="3" xfId="20" applyNumberFormat="1" applyFont="1" applyFill="1" applyBorder="1" applyAlignment="1">
      <alignment horizontal="center"/>
      <protection/>
    </xf>
    <xf numFmtId="191" fontId="7" fillId="5" borderId="3" xfId="20" applyNumberFormat="1" applyFont="1" applyFill="1" applyBorder="1" applyAlignment="1">
      <alignment horizontal="center"/>
      <protection/>
    </xf>
    <xf numFmtId="191" fontId="7" fillId="5" borderId="15" xfId="20" applyNumberFormat="1" applyFont="1" applyFill="1" applyBorder="1" applyAlignment="1">
      <alignment horizontal="center"/>
      <protection/>
    </xf>
    <xf numFmtId="3" fontId="10" fillId="5" borderId="29" xfId="20" applyNumberFormat="1" applyFont="1" applyFill="1" applyBorder="1" applyAlignment="1">
      <alignment horizontal="center"/>
      <protection/>
    </xf>
    <xf numFmtId="3" fontId="10" fillId="5" borderId="15" xfId="20" applyNumberFormat="1" applyFont="1" applyFill="1" applyBorder="1" applyAlignment="1">
      <alignment horizontal="center"/>
      <protection/>
    </xf>
    <xf numFmtId="191" fontId="7" fillId="5" borderId="16" xfId="20" applyNumberFormat="1" applyFont="1" applyFill="1" applyBorder="1" applyAlignment="1">
      <alignment horizontal="center"/>
      <protection/>
    </xf>
    <xf numFmtId="3" fontId="11" fillId="5" borderId="3" xfId="20" applyNumberFormat="1" applyFont="1" applyFill="1" applyBorder="1" applyAlignment="1">
      <alignment horizontal="center"/>
      <protection/>
    </xf>
    <xf numFmtId="3" fontId="9" fillId="5" borderId="3" xfId="20" applyNumberFormat="1" applyFont="1" applyFill="1" applyBorder="1" applyAlignment="1">
      <alignment horizontal="center"/>
      <protection/>
    </xf>
    <xf numFmtId="3" fontId="11" fillId="5" borderId="15" xfId="20" applyNumberFormat="1" applyFont="1" applyFill="1" applyBorder="1" applyAlignment="1">
      <alignment horizontal="center"/>
      <protection/>
    </xf>
    <xf numFmtId="3" fontId="10" fillId="5" borderId="16" xfId="20" applyNumberFormat="1" applyFont="1" applyFill="1" applyBorder="1" applyAlignment="1">
      <alignment horizontal="center"/>
      <protection/>
    </xf>
    <xf numFmtId="0" fontId="10" fillId="5" borderId="3" xfId="20" applyFont="1" applyFill="1" applyBorder="1">
      <alignment/>
      <protection/>
    </xf>
    <xf numFmtId="0" fontId="7" fillId="5" borderId="3" xfId="20" applyFont="1" applyFill="1" applyBorder="1">
      <alignment/>
      <protection/>
    </xf>
    <xf numFmtId="0" fontId="7" fillId="5" borderId="16" xfId="20" applyFont="1" applyFill="1" applyBorder="1">
      <alignment/>
      <protection/>
    </xf>
    <xf numFmtId="0" fontId="10" fillId="5" borderId="16" xfId="20" applyFont="1" applyFill="1" applyBorder="1">
      <alignment/>
      <protection/>
    </xf>
    <xf numFmtId="0" fontId="7" fillId="0" borderId="0" xfId="20" applyFont="1" applyBorder="1">
      <alignment/>
      <protection/>
    </xf>
    <xf numFmtId="0" fontId="0" fillId="0" borderId="0" xfId="0" applyFont="1" applyAlignment="1">
      <alignment/>
    </xf>
    <xf numFmtId="0" fontId="10" fillId="0" borderId="0" xfId="20" applyFont="1" applyBorder="1">
      <alignment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textRotation="180"/>
    </xf>
    <xf numFmtId="0" fontId="8" fillId="3" borderId="99" xfId="0" applyNumberFormat="1" applyFont="1" applyFill="1" applyBorder="1" applyAlignment="1" quotePrefix="1">
      <alignment horizontal="center" vertical="center"/>
    </xf>
    <xf numFmtId="0" fontId="8" fillId="3" borderId="100" xfId="0" applyNumberFormat="1" applyFont="1" applyFill="1" applyBorder="1" applyAlignment="1" quotePrefix="1">
      <alignment horizontal="center" vertical="center"/>
    </xf>
    <xf numFmtId="0" fontId="8" fillId="3" borderId="101" xfId="0" applyNumberFormat="1" applyFont="1" applyFill="1" applyBorder="1" applyAlignment="1" quotePrefix="1">
      <alignment horizontal="center" vertical="center"/>
    </xf>
    <xf numFmtId="0" fontId="7" fillId="3" borderId="102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8" fillId="3" borderId="99" xfId="0" applyFont="1" applyFill="1" applyBorder="1" applyAlignment="1">
      <alignment horizontal="center" vertical="center"/>
    </xf>
    <xf numFmtId="0" fontId="8" fillId="3" borderId="100" xfId="0" applyFont="1" applyFill="1" applyBorder="1" applyAlignment="1">
      <alignment horizontal="center" vertical="center"/>
    </xf>
    <xf numFmtId="0" fontId="8" fillId="3" borderId="101" xfId="0" applyFont="1" applyFill="1" applyBorder="1" applyAlignment="1">
      <alignment horizontal="center" vertical="center"/>
    </xf>
    <xf numFmtId="0" fontId="8" fillId="3" borderId="100" xfId="0" applyNumberFormat="1" applyFont="1" applyFill="1" applyBorder="1" applyAlignment="1">
      <alignment horizontal="center" vertical="center"/>
    </xf>
    <xf numFmtId="0" fontId="8" fillId="3" borderId="101" xfId="0" applyNumberFormat="1" applyFont="1" applyFill="1" applyBorder="1" applyAlignment="1">
      <alignment horizontal="center" vertical="center"/>
    </xf>
    <xf numFmtId="0" fontId="12" fillId="3" borderId="103" xfId="0" applyFont="1" applyFill="1" applyBorder="1" applyAlignment="1">
      <alignment horizontal="center" vertical="center"/>
    </xf>
    <xf numFmtId="0" fontId="7" fillId="3" borderId="104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top" textRotation="180"/>
    </xf>
    <xf numFmtId="0" fontId="18" fillId="0" borderId="0" xfId="0" applyFont="1" applyAlignment="1">
      <alignment vertical="top"/>
    </xf>
    <xf numFmtId="0" fontId="14" fillId="3" borderId="4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vertical="center"/>
    </xf>
    <xf numFmtId="0" fontId="8" fillId="0" borderId="0" xfId="0" applyFont="1" applyBorder="1" applyAlignment="1">
      <alignment horizontal="right" textRotation="180"/>
    </xf>
    <xf numFmtId="0" fontId="13" fillId="0" borderId="0" xfId="0" applyFont="1" applyAlignment="1">
      <alignment horizontal="right" textRotation="180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0" fillId="3" borderId="105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 textRotation="180"/>
    </xf>
    <xf numFmtId="0" fontId="10" fillId="3" borderId="79" xfId="0" applyFont="1" applyFill="1" applyBorder="1" applyAlignment="1">
      <alignment horizontal="center" textRotation="90"/>
    </xf>
    <xf numFmtId="0" fontId="7" fillId="3" borderId="106" xfId="0" applyFont="1" applyFill="1" applyBorder="1" applyAlignment="1">
      <alignment/>
    </xf>
    <xf numFmtId="0" fontId="8" fillId="3" borderId="102" xfId="0" applyNumberFormat="1" applyFont="1" applyFill="1" applyBorder="1" applyAlignment="1" quotePrefix="1">
      <alignment horizontal="center" vertical="center"/>
    </xf>
    <xf numFmtId="0" fontId="8" fillId="3" borderId="11" xfId="0" applyNumberFormat="1" applyFont="1" applyFill="1" applyBorder="1" applyAlignment="1" quotePrefix="1">
      <alignment horizontal="center" vertical="center"/>
    </xf>
    <xf numFmtId="0" fontId="8" fillId="3" borderId="13" xfId="0" applyNumberFormat="1" applyFont="1" applyFill="1" applyBorder="1" applyAlignment="1" quotePrefix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07" xfId="0" applyFont="1" applyFill="1" applyBorder="1" applyAlignment="1">
      <alignment horizontal="center" vertical="center"/>
    </xf>
    <xf numFmtId="0" fontId="5" fillId="0" borderId="0" xfId="0" applyFont="1" applyAlignment="1">
      <alignment horizontal="right" textRotation="180"/>
    </xf>
    <xf numFmtId="0" fontId="12" fillId="3" borderId="48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8" fillId="3" borderId="99" xfId="0" applyNumberFormat="1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7" fillId="0" borderId="106" xfId="0" applyFont="1" applyBorder="1" applyAlignment="1">
      <alignment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200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showGridLines="0" workbookViewId="0" topLeftCell="A7">
      <selection activeCell="B28" sqref="B28"/>
    </sheetView>
  </sheetViews>
  <sheetFormatPr defaultColWidth="11.421875" defaultRowHeight="12.75"/>
  <cols>
    <col min="1" max="1" width="21.421875" style="0" customWidth="1"/>
    <col min="2" max="12" width="7.7109375" style="0" customWidth="1"/>
  </cols>
  <sheetData>
    <row r="1" ht="12.75" customHeight="1"/>
    <row r="2" spans="1:14" ht="12.75">
      <c r="A2" s="245"/>
      <c r="B2" s="246"/>
      <c r="C2" s="247"/>
      <c r="D2" s="247"/>
      <c r="E2" s="247"/>
      <c r="F2" s="247"/>
      <c r="G2" s="247"/>
      <c r="H2" s="247"/>
      <c r="I2" s="247"/>
      <c r="J2" s="247"/>
      <c r="N2" s="200"/>
    </row>
    <row r="3" spans="1:14" ht="12.75">
      <c r="A3" s="247"/>
      <c r="B3" s="247"/>
      <c r="C3" s="247"/>
      <c r="D3" s="247"/>
      <c r="E3" s="247"/>
      <c r="F3" s="247"/>
      <c r="G3" s="247"/>
      <c r="H3" s="247"/>
      <c r="I3" s="247"/>
      <c r="J3" s="247"/>
      <c r="N3" s="200"/>
    </row>
    <row r="4" spans="8:14" ht="12.75">
      <c r="H4" s="223"/>
      <c r="N4" s="200"/>
    </row>
    <row r="5" spans="1:19" ht="20.25" customHeight="1">
      <c r="A5" s="18" t="s">
        <v>75</v>
      </c>
      <c r="B5" s="19"/>
      <c r="C5" s="18"/>
      <c r="D5" s="19"/>
      <c r="E5" s="19"/>
      <c r="F5" s="19"/>
      <c r="G5" s="19"/>
      <c r="H5" s="19"/>
      <c r="I5" s="248"/>
      <c r="J5" s="249"/>
      <c r="L5" s="3"/>
      <c r="M5" s="3"/>
      <c r="N5" s="200"/>
      <c r="R5" s="3"/>
      <c r="S5" s="4"/>
    </row>
    <row r="6" spans="1:14" ht="24.75" customHeight="1" thickBot="1">
      <c r="A6" s="19"/>
      <c r="B6" s="19"/>
      <c r="C6" s="21"/>
      <c r="D6" s="19"/>
      <c r="E6" s="19"/>
      <c r="F6" s="19"/>
      <c r="G6" s="19"/>
      <c r="H6" s="19"/>
      <c r="I6" s="19"/>
      <c r="J6" s="19"/>
      <c r="N6" s="200"/>
    </row>
    <row r="7" spans="1:14" ht="19.5" customHeight="1">
      <c r="A7" s="92"/>
      <c r="B7" s="251" t="s">
        <v>65</v>
      </c>
      <c r="C7" s="252"/>
      <c r="D7" s="253"/>
      <c r="E7" s="257" t="s">
        <v>41</v>
      </c>
      <c r="F7" s="258"/>
      <c r="G7" s="259"/>
      <c r="H7" s="251" t="s">
        <v>74</v>
      </c>
      <c r="I7" s="252"/>
      <c r="J7" s="253"/>
      <c r="K7" s="196"/>
      <c r="N7" s="200"/>
    </row>
    <row r="8" spans="1:14" ht="19.5" customHeight="1">
      <c r="A8" s="93" t="s">
        <v>0</v>
      </c>
      <c r="B8" s="254"/>
      <c r="C8" s="255"/>
      <c r="D8" s="256"/>
      <c r="E8" s="254"/>
      <c r="F8" s="255"/>
      <c r="G8" s="256"/>
      <c r="H8" s="254"/>
      <c r="I8" s="255"/>
      <c r="J8" s="256"/>
      <c r="N8" s="200"/>
    </row>
    <row r="9" spans="1:14" ht="19.5" customHeight="1">
      <c r="A9" s="93" t="s">
        <v>1</v>
      </c>
      <c r="B9" s="94" t="s">
        <v>2</v>
      </c>
      <c r="C9" s="95"/>
      <c r="D9" s="96"/>
      <c r="E9" s="97" t="s">
        <v>2</v>
      </c>
      <c r="F9" s="95"/>
      <c r="G9" s="96"/>
      <c r="H9" s="94" t="s">
        <v>2</v>
      </c>
      <c r="I9" s="95"/>
      <c r="J9" s="96"/>
      <c r="N9" s="200"/>
    </row>
    <row r="10" spans="1:14" ht="17.25" customHeight="1">
      <c r="A10" s="98"/>
      <c r="B10" s="99" t="s">
        <v>3</v>
      </c>
      <c r="C10" s="100" t="s">
        <v>4</v>
      </c>
      <c r="D10" s="96" t="s">
        <v>5</v>
      </c>
      <c r="E10" s="99" t="s">
        <v>3</v>
      </c>
      <c r="F10" s="100" t="s">
        <v>4</v>
      </c>
      <c r="G10" s="96" t="s">
        <v>5</v>
      </c>
      <c r="H10" s="99" t="s">
        <v>3</v>
      </c>
      <c r="I10" s="100" t="s">
        <v>4</v>
      </c>
      <c r="J10" s="96" t="s">
        <v>5</v>
      </c>
      <c r="N10" s="200"/>
    </row>
    <row r="11" spans="1:14" ht="9" customHeight="1" thickBot="1">
      <c r="A11" s="101"/>
      <c r="B11" s="102"/>
      <c r="C11" s="103"/>
      <c r="D11" s="104"/>
      <c r="E11" s="102"/>
      <c r="F11" s="103"/>
      <c r="G11" s="104"/>
      <c r="H11" s="102"/>
      <c r="I11" s="103"/>
      <c r="J11" s="104"/>
      <c r="N11" s="200"/>
    </row>
    <row r="12" spans="1:14" ht="21.75" customHeight="1">
      <c r="A12" s="50" t="s">
        <v>6</v>
      </c>
      <c r="B12" s="23">
        <v>305</v>
      </c>
      <c r="C12" s="24">
        <v>66</v>
      </c>
      <c r="D12" s="28">
        <f aca="true" t="shared" si="0" ref="D12:D23">B12+C12</f>
        <v>371</v>
      </c>
      <c r="E12" s="23">
        <f aca="true" t="shared" si="1" ref="E12:E20">H12-B12</f>
        <v>0</v>
      </c>
      <c r="F12" s="24">
        <f aca="true" t="shared" si="2" ref="F12:F20">I12-C12</f>
        <v>0</v>
      </c>
      <c r="G12" s="31">
        <f aca="true" t="shared" si="3" ref="G12:G20">J12-D12</f>
        <v>0</v>
      </c>
      <c r="H12" s="23">
        <v>305</v>
      </c>
      <c r="I12" s="24">
        <v>66</v>
      </c>
      <c r="J12" s="28">
        <f aca="true" t="shared" si="4" ref="J12:J23">H12+I12</f>
        <v>371</v>
      </c>
      <c r="N12" s="200"/>
    </row>
    <row r="13" spans="1:14" ht="21.75" customHeight="1">
      <c r="A13" s="34" t="s">
        <v>7</v>
      </c>
      <c r="B13" s="23">
        <v>689</v>
      </c>
      <c r="C13" s="24">
        <v>90</v>
      </c>
      <c r="D13" s="31">
        <f t="shared" si="0"/>
        <v>779</v>
      </c>
      <c r="E13" s="23">
        <f t="shared" si="1"/>
        <v>26</v>
      </c>
      <c r="F13" s="24">
        <f t="shared" si="2"/>
        <v>14</v>
      </c>
      <c r="G13" s="31">
        <f t="shared" si="3"/>
        <v>40</v>
      </c>
      <c r="H13" s="23">
        <v>715</v>
      </c>
      <c r="I13" s="24">
        <v>104</v>
      </c>
      <c r="J13" s="31">
        <f t="shared" si="4"/>
        <v>819</v>
      </c>
      <c r="N13" s="200"/>
    </row>
    <row r="14" spans="1:14" ht="21.75" customHeight="1">
      <c r="A14" s="34" t="s">
        <v>8</v>
      </c>
      <c r="B14" s="23">
        <v>402</v>
      </c>
      <c r="C14" s="24">
        <v>70</v>
      </c>
      <c r="D14" s="31">
        <f t="shared" si="0"/>
        <v>472</v>
      </c>
      <c r="E14" s="23">
        <f t="shared" si="1"/>
        <v>0</v>
      </c>
      <c r="F14" s="24">
        <f t="shared" si="2"/>
        <v>0</v>
      </c>
      <c r="G14" s="31">
        <f t="shared" si="3"/>
        <v>0</v>
      </c>
      <c r="H14" s="23">
        <v>402</v>
      </c>
      <c r="I14" s="24">
        <v>70</v>
      </c>
      <c r="J14" s="31">
        <f t="shared" si="4"/>
        <v>472</v>
      </c>
      <c r="N14" s="200"/>
    </row>
    <row r="15" spans="1:14" ht="21.75" customHeight="1">
      <c r="A15" s="34" t="s">
        <v>9</v>
      </c>
      <c r="B15" s="23">
        <v>499</v>
      </c>
      <c r="C15" s="24">
        <v>102</v>
      </c>
      <c r="D15" s="31">
        <f t="shared" si="0"/>
        <v>601</v>
      </c>
      <c r="E15" s="23">
        <f t="shared" si="1"/>
        <v>0</v>
      </c>
      <c r="F15" s="24">
        <f t="shared" si="2"/>
        <v>6</v>
      </c>
      <c r="G15" s="31">
        <f t="shared" si="3"/>
        <v>6</v>
      </c>
      <c r="H15" s="23">
        <v>499</v>
      </c>
      <c r="I15" s="24">
        <v>108</v>
      </c>
      <c r="J15" s="31">
        <f t="shared" si="4"/>
        <v>607</v>
      </c>
      <c r="N15" s="200"/>
    </row>
    <row r="16" spans="1:14" ht="21.75" customHeight="1">
      <c r="A16" s="34" t="s">
        <v>10</v>
      </c>
      <c r="B16" s="23">
        <v>223</v>
      </c>
      <c r="C16" s="24">
        <v>77</v>
      </c>
      <c r="D16" s="31">
        <f t="shared" si="0"/>
        <v>300</v>
      </c>
      <c r="E16" s="23">
        <f t="shared" si="1"/>
        <v>0</v>
      </c>
      <c r="F16" s="24">
        <f t="shared" si="2"/>
        <v>0</v>
      </c>
      <c r="G16" s="31">
        <f t="shared" si="3"/>
        <v>0</v>
      </c>
      <c r="H16" s="23">
        <v>223</v>
      </c>
      <c r="I16" s="24">
        <v>77</v>
      </c>
      <c r="J16" s="31">
        <f t="shared" si="4"/>
        <v>300</v>
      </c>
      <c r="N16" s="200"/>
    </row>
    <row r="17" spans="1:14" ht="21.75" customHeight="1">
      <c r="A17" s="34" t="s">
        <v>11</v>
      </c>
      <c r="B17" s="23">
        <v>408</v>
      </c>
      <c r="C17" s="24">
        <v>90</v>
      </c>
      <c r="D17" s="31">
        <f t="shared" si="0"/>
        <v>498</v>
      </c>
      <c r="E17" s="23">
        <f t="shared" si="1"/>
        <v>0</v>
      </c>
      <c r="F17" s="24">
        <f t="shared" si="2"/>
        <v>0</v>
      </c>
      <c r="G17" s="31">
        <f t="shared" si="3"/>
        <v>0</v>
      </c>
      <c r="H17" s="23">
        <v>408</v>
      </c>
      <c r="I17" s="24">
        <v>90</v>
      </c>
      <c r="J17" s="31">
        <f t="shared" si="4"/>
        <v>498</v>
      </c>
      <c r="N17" s="200"/>
    </row>
    <row r="18" spans="1:14" ht="21.75" customHeight="1">
      <c r="A18" s="34" t="s">
        <v>12</v>
      </c>
      <c r="B18" s="23">
        <v>409</v>
      </c>
      <c r="C18" s="24">
        <v>54</v>
      </c>
      <c r="D18" s="31">
        <f t="shared" si="0"/>
        <v>463</v>
      </c>
      <c r="E18" s="23">
        <f t="shared" si="1"/>
        <v>-15</v>
      </c>
      <c r="F18" s="24">
        <f t="shared" si="2"/>
        <v>15</v>
      </c>
      <c r="G18" s="31">
        <f t="shared" si="3"/>
        <v>0</v>
      </c>
      <c r="H18" s="23">
        <v>394</v>
      </c>
      <c r="I18" s="24">
        <v>69</v>
      </c>
      <c r="J18" s="31">
        <f t="shared" si="4"/>
        <v>463</v>
      </c>
      <c r="N18" s="200"/>
    </row>
    <row r="19" spans="1:14" ht="21.75" customHeight="1">
      <c r="A19" s="34" t="s">
        <v>43</v>
      </c>
      <c r="B19" s="23">
        <v>130</v>
      </c>
      <c r="C19" s="24">
        <v>36</v>
      </c>
      <c r="D19" s="31">
        <f t="shared" si="0"/>
        <v>166</v>
      </c>
      <c r="E19" s="23">
        <f t="shared" si="1"/>
        <v>0</v>
      </c>
      <c r="F19" s="24">
        <f t="shared" si="2"/>
        <v>0</v>
      </c>
      <c r="G19" s="31">
        <f t="shared" si="3"/>
        <v>0</v>
      </c>
      <c r="H19" s="23">
        <v>130</v>
      </c>
      <c r="I19" s="24">
        <v>36</v>
      </c>
      <c r="J19" s="31">
        <f t="shared" si="4"/>
        <v>166</v>
      </c>
      <c r="N19" s="200"/>
    </row>
    <row r="20" spans="1:14" ht="21.75" customHeight="1" thickBot="1">
      <c r="A20" s="51" t="s">
        <v>13</v>
      </c>
      <c r="B20" s="39">
        <v>365</v>
      </c>
      <c r="C20" s="40">
        <v>59</v>
      </c>
      <c r="D20" s="52">
        <f t="shared" si="0"/>
        <v>424</v>
      </c>
      <c r="E20" s="23">
        <f t="shared" si="1"/>
        <v>-14</v>
      </c>
      <c r="F20" s="24">
        <f t="shared" si="2"/>
        <v>14</v>
      </c>
      <c r="G20" s="31">
        <f t="shared" si="3"/>
        <v>0</v>
      </c>
      <c r="H20" s="39">
        <v>351</v>
      </c>
      <c r="I20" s="40">
        <v>73</v>
      </c>
      <c r="J20" s="52">
        <f t="shared" si="4"/>
        <v>424</v>
      </c>
      <c r="N20" s="200"/>
    </row>
    <row r="21" spans="1:14" ht="24.75" customHeight="1">
      <c r="A21" s="105" t="s">
        <v>14</v>
      </c>
      <c r="B21" s="106">
        <f>SUM(B12:B20)</f>
        <v>3430</v>
      </c>
      <c r="C21" s="106">
        <f>SUM(C12:C20)</f>
        <v>644</v>
      </c>
      <c r="D21" s="107">
        <f t="shared" si="0"/>
        <v>4074</v>
      </c>
      <c r="E21" s="108">
        <f>SUM(E12:E20)</f>
        <v>-3</v>
      </c>
      <c r="F21" s="109">
        <f>SUM(F12:F20)</f>
        <v>49</v>
      </c>
      <c r="G21" s="110">
        <f>E21+F21</f>
        <v>46</v>
      </c>
      <c r="H21" s="106">
        <f>SUM(H12:H20)</f>
        <v>3427</v>
      </c>
      <c r="I21" s="109">
        <f>SUM(I12:I20)</f>
        <v>693</v>
      </c>
      <c r="J21" s="111">
        <f t="shared" si="4"/>
        <v>4120</v>
      </c>
      <c r="N21" s="200"/>
    </row>
    <row r="22" spans="1:14" ht="21.75" customHeight="1" thickBot="1">
      <c r="A22" s="45" t="s">
        <v>61</v>
      </c>
      <c r="B22" s="39">
        <v>160</v>
      </c>
      <c r="C22" s="40">
        <v>0</v>
      </c>
      <c r="D22" s="49">
        <f t="shared" si="0"/>
        <v>160</v>
      </c>
      <c r="E22" s="23">
        <f>H22-B22</f>
        <v>0</v>
      </c>
      <c r="F22" s="24">
        <f>I22-C22</f>
        <v>0</v>
      </c>
      <c r="G22" s="31">
        <f>J22-D22</f>
        <v>0</v>
      </c>
      <c r="H22" s="39">
        <v>160</v>
      </c>
      <c r="I22" s="40">
        <v>0</v>
      </c>
      <c r="J22" s="49">
        <f t="shared" si="4"/>
        <v>160</v>
      </c>
      <c r="N22" s="200"/>
    </row>
    <row r="23" spans="1:14" ht="24.75" customHeight="1" thickBot="1">
      <c r="A23" s="112" t="s">
        <v>16</v>
      </c>
      <c r="B23" s="113">
        <f>B21+B22</f>
        <v>3590</v>
      </c>
      <c r="C23" s="114">
        <f>C21+C22</f>
        <v>644</v>
      </c>
      <c r="D23" s="115">
        <f t="shared" si="0"/>
        <v>4234</v>
      </c>
      <c r="E23" s="116">
        <f>E21+E22</f>
        <v>-3</v>
      </c>
      <c r="F23" s="114">
        <f>F21+F22</f>
        <v>49</v>
      </c>
      <c r="G23" s="117">
        <f>E23+F23</f>
        <v>46</v>
      </c>
      <c r="H23" s="113">
        <f>H21+H22</f>
        <v>3587</v>
      </c>
      <c r="I23" s="114">
        <f>I21+I22</f>
        <v>693</v>
      </c>
      <c r="J23" s="118">
        <f t="shared" si="4"/>
        <v>4280</v>
      </c>
      <c r="N23" s="250" t="s">
        <v>45</v>
      </c>
    </row>
    <row r="24" ht="12.75">
      <c r="N24" s="249"/>
    </row>
    <row r="25" ht="12.75">
      <c r="N25" s="249"/>
    </row>
    <row r="26" ht="12.75">
      <c r="N26" s="249"/>
    </row>
    <row r="27" spans="13:14" ht="12.75">
      <c r="M27" s="2"/>
      <c r="N27" s="249"/>
    </row>
  </sheetData>
  <sheetProtection password="C7A0"/>
  <mergeCells count="5">
    <mergeCell ref="I5:J5"/>
    <mergeCell ref="N23:N27"/>
    <mergeCell ref="B7:D8"/>
    <mergeCell ref="E7:G8"/>
    <mergeCell ref="H7:J8"/>
  </mergeCells>
  <printOptions horizontalCentered="1"/>
  <pageMargins left="0.984251968503937" right="0.7874015748031497" top="0.3937007874015748" bottom="0.984251968503937" header="0.11811023622047245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GridLines="0" workbookViewId="0" topLeftCell="A1">
      <selection activeCell="P15" sqref="P15"/>
    </sheetView>
  </sheetViews>
  <sheetFormatPr defaultColWidth="11.421875" defaultRowHeight="12.75"/>
  <cols>
    <col min="1" max="1" width="19.421875" style="0" customWidth="1"/>
    <col min="2" max="14" width="7.7109375" style="0" customWidth="1"/>
    <col min="15" max="15" width="6.7109375" style="0" customWidth="1"/>
    <col min="16" max="16" width="8.7109375" style="0" customWidth="1"/>
    <col min="17" max="17" width="7.7109375" style="0" customWidth="1"/>
  </cols>
  <sheetData>
    <row r="1" spans="1:13" ht="12.75" customHeight="1">
      <c r="A1" s="19"/>
      <c r="M1" s="91"/>
    </row>
    <row r="2" spans="1:15" ht="12.75">
      <c r="A2" s="19"/>
      <c r="M2" s="91"/>
      <c r="O2" s="198"/>
    </row>
    <row r="3" spans="1:15" ht="12.75">
      <c r="A3" s="19"/>
      <c r="B3" s="227"/>
      <c r="M3" s="91"/>
      <c r="O3" s="198"/>
    </row>
    <row r="4" spans="1:15" ht="12.75">
      <c r="A4" s="19"/>
      <c r="M4" s="91"/>
      <c r="O4" s="198"/>
    </row>
    <row r="5" spans="1:15" ht="19.5" customHeight="1">
      <c r="A5" s="18" t="s">
        <v>76</v>
      </c>
      <c r="E5" s="1"/>
      <c r="J5" s="3"/>
      <c r="K5" s="3"/>
      <c r="L5" s="54"/>
      <c r="M5" s="91"/>
      <c r="O5" s="198"/>
    </row>
    <row r="6" spans="1:15" ht="24.75" customHeight="1" thickBot="1">
      <c r="A6" s="19"/>
      <c r="O6" s="198"/>
    </row>
    <row r="7" spans="1:15" ht="19.5" customHeight="1">
      <c r="A7" s="92"/>
      <c r="B7" s="252" t="s">
        <v>65</v>
      </c>
      <c r="C7" s="252"/>
      <c r="D7" s="252"/>
      <c r="E7" s="253"/>
      <c r="F7" s="260" t="s">
        <v>41</v>
      </c>
      <c r="G7" s="260"/>
      <c r="H7" s="260"/>
      <c r="I7" s="261"/>
      <c r="J7" s="252" t="s">
        <v>74</v>
      </c>
      <c r="K7" s="252"/>
      <c r="L7" s="252"/>
      <c r="M7" s="253"/>
      <c r="N7" s="224"/>
      <c r="O7" s="198"/>
    </row>
    <row r="8" spans="1:15" ht="19.5" customHeight="1">
      <c r="A8" s="93" t="s">
        <v>0</v>
      </c>
      <c r="B8" s="255"/>
      <c r="C8" s="255"/>
      <c r="D8" s="255"/>
      <c r="E8" s="256"/>
      <c r="F8" s="255"/>
      <c r="G8" s="255"/>
      <c r="H8" s="255"/>
      <c r="I8" s="256"/>
      <c r="J8" s="255"/>
      <c r="K8" s="255"/>
      <c r="L8" s="255"/>
      <c r="M8" s="256"/>
      <c r="N8" s="224"/>
      <c r="O8" s="198"/>
    </row>
    <row r="9" spans="1:15" ht="18" customHeight="1">
      <c r="A9" s="93" t="s">
        <v>1</v>
      </c>
      <c r="B9" s="95"/>
      <c r="C9" s="120"/>
      <c r="D9" s="181"/>
      <c r="E9" s="121"/>
      <c r="F9" s="95"/>
      <c r="G9" s="95"/>
      <c r="H9" s="181"/>
      <c r="I9" s="185"/>
      <c r="J9" s="95"/>
      <c r="K9" s="120"/>
      <c r="L9" s="181"/>
      <c r="M9" s="121"/>
      <c r="N9" s="19"/>
      <c r="O9" s="198"/>
    </row>
    <row r="10" spans="1:15" ht="12.75">
      <c r="A10" s="98"/>
      <c r="B10" s="123" t="s">
        <v>39</v>
      </c>
      <c r="C10" s="123" t="s">
        <v>42</v>
      </c>
      <c r="D10" s="262" t="s">
        <v>19</v>
      </c>
      <c r="E10" s="266" t="s">
        <v>5</v>
      </c>
      <c r="F10" s="123" t="s">
        <v>39</v>
      </c>
      <c r="G10" s="123" t="s">
        <v>42</v>
      </c>
      <c r="H10" s="262" t="s">
        <v>19</v>
      </c>
      <c r="I10" s="266" t="s">
        <v>5</v>
      </c>
      <c r="J10" s="123" t="s">
        <v>39</v>
      </c>
      <c r="K10" s="123" t="s">
        <v>42</v>
      </c>
      <c r="L10" s="262" t="s">
        <v>19</v>
      </c>
      <c r="M10" s="266" t="s">
        <v>5</v>
      </c>
      <c r="N10" s="19"/>
      <c r="O10" s="198"/>
    </row>
    <row r="11" spans="1:15" ht="13.5" thickBot="1">
      <c r="A11" s="101"/>
      <c r="B11" s="124" t="s">
        <v>40</v>
      </c>
      <c r="C11" s="124" t="s">
        <v>40</v>
      </c>
      <c r="D11" s="263"/>
      <c r="E11" s="267"/>
      <c r="F11" s="124" t="s">
        <v>40</v>
      </c>
      <c r="G11" s="124" t="s">
        <v>40</v>
      </c>
      <c r="H11" s="263"/>
      <c r="I11" s="267"/>
      <c r="J11" s="124" t="s">
        <v>40</v>
      </c>
      <c r="K11" s="124" t="s">
        <v>40</v>
      </c>
      <c r="L11" s="263"/>
      <c r="M11" s="267"/>
      <c r="N11" s="19"/>
      <c r="O11" s="198"/>
    </row>
    <row r="12" spans="1:15" ht="21.75" customHeight="1">
      <c r="A12" s="50" t="s">
        <v>6</v>
      </c>
      <c r="B12" s="27">
        <v>17</v>
      </c>
      <c r="C12" s="24">
        <v>278</v>
      </c>
      <c r="D12" s="24">
        <v>82</v>
      </c>
      <c r="E12" s="134">
        <f aca="true" t="shared" si="0" ref="E12:E21">SUM(B12:D12)</f>
        <v>377</v>
      </c>
      <c r="F12" s="128">
        <f aca="true" t="shared" si="1" ref="F12:F21">J12-B12</f>
        <v>0</v>
      </c>
      <c r="G12" s="24">
        <f aca="true" t="shared" si="2" ref="G12:G21">K12-C12</f>
        <v>-9</v>
      </c>
      <c r="H12" s="182">
        <f aca="true" t="shared" si="3" ref="H12:H21">L12-D12</f>
        <v>-17</v>
      </c>
      <c r="I12" s="186">
        <f aca="true" t="shared" si="4" ref="I12:I21">M12-E12</f>
        <v>-26</v>
      </c>
      <c r="J12" s="27">
        <v>17</v>
      </c>
      <c r="K12" s="24">
        <v>269</v>
      </c>
      <c r="L12" s="24">
        <v>65</v>
      </c>
      <c r="M12" s="134">
        <f aca="true" t="shared" si="5" ref="M12:M21">SUM(J12:L12)</f>
        <v>351</v>
      </c>
      <c r="N12" s="19"/>
      <c r="O12" s="198"/>
    </row>
    <row r="13" spans="1:15" ht="21.75" customHeight="1">
      <c r="A13" s="34" t="s">
        <v>7</v>
      </c>
      <c r="B13" s="24">
        <v>0</v>
      </c>
      <c r="C13" s="24">
        <v>0</v>
      </c>
      <c r="D13" s="24">
        <v>0</v>
      </c>
      <c r="E13" s="134">
        <f t="shared" si="0"/>
        <v>0</v>
      </c>
      <c r="F13" s="128">
        <f t="shared" si="1"/>
        <v>0</v>
      </c>
      <c r="G13" s="24">
        <f t="shared" si="2"/>
        <v>0</v>
      </c>
      <c r="H13" s="183">
        <f t="shared" si="3"/>
        <v>0</v>
      </c>
      <c r="I13" s="187">
        <f t="shared" si="4"/>
        <v>0</v>
      </c>
      <c r="J13" s="24">
        <v>0</v>
      </c>
      <c r="K13" s="24">
        <v>0</v>
      </c>
      <c r="L13" s="24">
        <v>0</v>
      </c>
      <c r="M13" s="134">
        <f t="shared" si="5"/>
        <v>0</v>
      </c>
      <c r="N13" s="19"/>
      <c r="O13" s="198"/>
    </row>
    <row r="14" spans="1:15" ht="21.75" customHeight="1">
      <c r="A14" s="34" t="s">
        <v>8</v>
      </c>
      <c r="B14" s="24">
        <v>0</v>
      </c>
      <c r="C14" s="24">
        <v>55</v>
      </c>
      <c r="D14" s="24">
        <v>0</v>
      </c>
      <c r="E14" s="134">
        <f t="shared" si="0"/>
        <v>55</v>
      </c>
      <c r="F14" s="128">
        <f t="shared" si="1"/>
        <v>0</v>
      </c>
      <c r="G14" s="24">
        <f t="shared" si="2"/>
        <v>0</v>
      </c>
      <c r="H14" s="183">
        <f t="shared" si="3"/>
        <v>0</v>
      </c>
      <c r="I14" s="187">
        <f t="shared" si="4"/>
        <v>0</v>
      </c>
      <c r="J14" s="24">
        <v>0</v>
      </c>
      <c r="K14" s="24">
        <v>55</v>
      </c>
      <c r="L14" s="24">
        <v>0</v>
      </c>
      <c r="M14" s="134">
        <f t="shared" si="5"/>
        <v>55</v>
      </c>
      <c r="N14" s="19"/>
      <c r="O14" s="198"/>
    </row>
    <row r="15" spans="1:15" ht="21.75" customHeight="1">
      <c r="A15" s="34" t="s">
        <v>9</v>
      </c>
      <c r="B15" s="24">
        <v>0</v>
      </c>
      <c r="C15" s="24">
        <v>73</v>
      </c>
      <c r="D15" s="24">
        <v>0</v>
      </c>
      <c r="E15" s="134">
        <f t="shared" si="0"/>
        <v>73</v>
      </c>
      <c r="F15" s="128">
        <f t="shared" si="1"/>
        <v>0</v>
      </c>
      <c r="G15" s="24">
        <f t="shared" si="2"/>
        <v>-5</v>
      </c>
      <c r="H15" s="183">
        <f t="shared" si="3"/>
        <v>0</v>
      </c>
      <c r="I15" s="187">
        <f t="shared" si="4"/>
        <v>-5</v>
      </c>
      <c r="J15" s="24">
        <v>0</v>
      </c>
      <c r="K15" s="24">
        <v>68</v>
      </c>
      <c r="L15" s="24">
        <v>0</v>
      </c>
      <c r="M15" s="134">
        <f t="shared" si="5"/>
        <v>68</v>
      </c>
      <c r="N15" s="19"/>
      <c r="O15" s="198"/>
    </row>
    <row r="16" spans="1:15" ht="21.75" customHeight="1">
      <c r="A16" s="34" t="s">
        <v>10</v>
      </c>
      <c r="B16" s="24">
        <v>0</v>
      </c>
      <c r="C16" s="24">
        <v>0</v>
      </c>
      <c r="D16" s="24">
        <v>0</v>
      </c>
      <c r="E16" s="134">
        <f t="shared" si="0"/>
        <v>0</v>
      </c>
      <c r="F16" s="128">
        <f t="shared" si="1"/>
        <v>0</v>
      </c>
      <c r="G16" s="24">
        <f t="shared" si="2"/>
        <v>0</v>
      </c>
      <c r="H16" s="183">
        <f t="shared" si="3"/>
        <v>0</v>
      </c>
      <c r="I16" s="187">
        <f t="shared" si="4"/>
        <v>0</v>
      </c>
      <c r="J16" s="24">
        <v>0</v>
      </c>
      <c r="K16" s="24">
        <v>0</v>
      </c>
      <c r="L16" s="24">
        <v>0</v>
      </c>
      <c r="M16" s="134">
        <f t="shared" si="5"/>
        <v>0</v>
      </c>
      <c r="N16" s="19"/>
      <c r="O16" s="198"/>
    </row>
    <row r="17" spans="1:15" ht="21.75" customHeight="1">
      <c r="A17" s="34" t="s">
        <v>11</v>
      </c>
      <c r="B17" s="24">
        <v>0</v>
      </c>
      <c r="C17" s="24">
        <v>26</v>
      </c>
      <c r="D17" s="24">
        <v>0</v>
      </c>
      <c r="E17" s="134">
        <f t="shared" si="0"/>
        <v>26</v>
      </c>
      <c r="F17" s="128">
        <f t="shared" si="1"/>
        <v>0</v>
      </c>
      <c r="G17" s="24">
        <f t="shared" si="2"/>
        <v>0</v>
      </c>
      <c r="H17" s="183">
        <f t="shared" si="3"/>
        <v>0</v>
      </c>
      <c r="I17" s="187">
        <f t="shared" si="4"/>
        <v>0</v>
      </c>
      <c r="J17" s="24">
        <v>0</v>
      </c>
      <c r="K17" s="24">
        <v>26</v>
      </c>
      <c r="L17" s="24">
        <v>0</v>
      </c>
      <c r="M17" s="134">
        <f t="shared" si="5"/>
        <v>26</v>
      </c>
      <c r="N17" s="19"/>
      <c r="O17" s="198"/>
    </row>
    <row r="18" spans="1:15" ht="21.75" customHeight="1">
      <c r="A18" s="34" t="s">
        <v>12</v>
      </c>
      <c r="B18" s="24">
        <v>16</v>
      </c>
      <c r="C18" s="24">
        <v>6</v>
      </c>
      <c r="D18" s="24">
        <v>42</v>
      </c>
      <c r="E18" s="134">
        <f t="shared" si="0"/>
        <v>64</v>
      </c>
      <c r="F18" s="128">
        <f t="shared" si="1"/>
        <v>0</v>
      </c>
      <c r="G18" s="24">
        <f t="shared" si="2"/>
        <v>-2</v>
      </c>
      <c r="H18" s="183">
        <f t="shared" si="3"/>
        <v>0</v>
      </c>
      <c r="I18" s="187">
        <f t="shared" si="4"/>
        <v>-2</v>
      </c>
      <c r="J18" s="24">
        <v>16</v>
      </c>
      <c r="K18" s="24">
        <v>4</v>
      </c>
      <c r="L18" s="24">
        <v>42</v>
      </c>
      <c r="M18" s="134">
        <f t="shared" si="5"/>
        <v>62</v>
      </c>
      <c r="N18" s="19"/>
      <c r="O18" s="198"/>
    </row>
    <row r="19" spans="1:15" ht="21.75" customHeight="1">
      <c r="A19" s="34" t="s">
        <v>43</v>
      </c>
      <c r="B19" s="24">
        <v>0</v>
      </c>
      <c r="C19" s="24">
        <v>42</v>
      </c>
      <c r="D19" s="24">
        <v>0</v>
      </c>
      <c r="E19" s="134">
        <f t="shared" si="0"/>
        <v>42</v>
      </c>
      <c r="F19" s="128">
        <f t="shared" si="1"/>
        <v>0</v>
      </c>
      <c r="G19" s="24">
        <f t="shared" si="2"/>
        <v>0</v>
      </c>
      <c r="H19" s="183">
        <f t="shared" si="3"/>
        <v>0</v>
      </c>
      <c r="I19" s="187">
        <f t="shared" si="4"/>
        <v>0</v>
      </c>
      <c r="J19" s="24">
        <v>0</v>
      </c>
      <c r="K19" s="24">
        <v>42</v>
      </c>
      <c r="L19" s="24">
        <v>0</v>
      </c>
      <c r="M19" s="134">
        <f t="shared" si="5"/>
        <v>42</v>
      </c>
      <c r="N19" s="19"/>
      <c r="O19" s="198"/>
    </row>
    <row r="20" spans="1:15" ht="21.75" customHeight="1" thickBot="1">
      <c r="A20" s="51" t="s">
        <v>13</v>
      </c>
      <c r="B20" s="24">
        <v>39</v>
      </c>
      <c r="C20" s="24">
        <v>142</v>
      </c>
      <c r="D20" s="24">
        <v>32</v>
      </c>
      <c r="E20" s="134">
        <f t="shared" si="0"/>
        <v>213</v>
      </c>
      <c r="F20" s="128">
        <f t="shared" si="1"/>
        <v>12</v>
      </c>
      <c r="G20" s="24">
        <f t="shared" si="2"/>
        <v>-6</v>
      </c>
      <c r="H20" s="183">
        <f t="shared" si="3"/>
        <v>0</v>
      </c>
      <c r="I20" s="188">
        <f t="shared" si="4"/>
        <v>6</v>
      </c>
      <c r="J20" s="24">
        <v>51</v>
      </c>
      <c r="K20" s="24">
        <v>136</v>
      </c>
      <c r="L20" s="24">
        <v>32</v>
      </c>
      <c r="M20" s="134">
        <f t="shared" si="5"/>
        <v>219</v>
      </c>
      <c r="N20" s="19"/>
      <c r="O20" s="198"/>
    </row>
    <row r="21" spans="1:15" ht="24.75" customHeight="1" thickBot="1">
      <c r="A21" s="139" t="s">
        <v>16</v>
      </c>
      <c r="B21" s="114">
        <f>SUM(B12:B20)</f>
        <v>72</v>
      </c>
      <c r="C21" s="114">
        <f>SUM(C12:C20)</f>
        <v>622</v>
      </c>
      <c r="D21" s="114">
        <f>SUM(D12:D20)</f>
        <v>156</v>
      </c>
      <c r="E21" s="118">
        <f t="shared" si="0"/>
        <v>850</v>
      </c>
      <c r="F21" s="114">
        <f t="shared" si="1"/>
        <v>12</v>
      </c>
      <c r="G21" s="114">
        <f t="shared" si="2"/>
        <v>-22</v>
      </c>
      <c r="H21" s="184">
        <f t="shared" si="3"/>
        <v>-17</v>
      </c>
      <c r="I21" s="138">
        <f t="shared" si="4"/>
        <v>-27</v>
      </c>
      <c r="J21" s="114">
        <f>SUM(J12:J20)</f>
        <v>84</v>
      </c>
      <c r="K21" s="114">
        <f>SUM(K12:K20)</f>
        <v>600</v>
      </c>
      <c r="L21" s="114">
        <f>SUM(L12:L20)</f>
        <v>139</v>
      </c>
      <c r="M21" s="118">
        <f t="shared" si="5"/>
        <v>823</v>
      </c>
      <c r="N21" s="19"/>
      <c r="O21" s="198"/>
    </row>
    <row r="22" spans="1:15" ht="21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8"/>
    </row>
    <row r="23" spans="1:15" ht="24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68" t="s">
        <v>46</v>
      </c>
    </row>
    <row r="24" spans="1:15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49"/>
    </row>
    <row r="25" spans="1:15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49"/>
    </row>
    <row r="26" spans="1:15" ht="12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64"/>
      <c r="N26" s="264"/>
      <c r="O26" s="249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33"/>
      <c r="L27" s="19"/>
      <c r="M27" s="264"/>
      <c r="N27" s="264"/>
      <c r="O27" s="249"/>
    </row>
    <row r="28" spans="1:15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64"/>
      <c r="N28" s="264"/>
      <c r="O28" s="198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64"/>
      <c r="N29" s="264"/>
      <c r="O29" s="198"/>
    </row>
    <row r="30" spans="1:15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65"/>
      <c r="N30" s="265"/>
      <c r="O30" s="198"/>
    </row>
    <row r="37" spans="1:15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sheetProtection password="C7A0"/>
  <mergeCells count="12">
    <mergeCell ref="O23:O27"/>
    <mergeCell ref="H10:H11"/>
    <mergeCell ref="B7:E8"/>
    <mergeCell ref="F7:I8"/>
    <mergeCell ref="D10:D11"/>
    <mergeCell ref="N26:N30"/>
    <mergeCell ref="E10:E11"/>
    <mergeCell ref="I10:I11"/>
    <mergeCell ref="M10:M11"/>
    <mergeCell ref="M26:M30"/>
    <mergeCell ref="J7:M8"/>
    <mergeCell ref="L10:L11"/>
  </mergeCells>
  <printOptions horizontalCentered="1"/>
  <pageMargins left="0.984251968503937" right="0.7874015748031497" top="0.3937007874015748" bottom="0.984251968503937" header="0.11811023622047245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showGridLines="0" workbookViewId="0" topLeftCell="D1">
      <selection activeCell="Q11" sqref="Q11"/>
    </sheetView>
  </sheetViews>
  <sheetFormatPr defaultColWidth="11.421875" defaultRowHeight="12.75"/>
  <cols>
    <col min="1" max="1" width="18.7109375" style="0" customWidth="1"/>
    <col min="2" max="9" width="5.28125" style="0" customWidth="1"/>
    <col min="10" max="10" width="6.28125" style="0" customWidth="1"/>
    <col min="11" max="18" width="5.28125" style="0" customWidth="1"/>
    <col min="19" max="19" width="6.421875" style="0" customWidth="1"/>
    <col min="20" max="27" width="5.28125" style="0" customWidth="1"/>
    <col min="28" max="28" width="6.421875" style="0" customWidth="1"/>
    <col min="29" max="29" width="3.28125" style="0" customWidth="1"/>
    <col min="30" max="30" width="7.28125" style="0" customWidth="1"/>
    <col min="31" max="31" width="8.421875" style="0" customWidth="1"/>
  </cols>
  <sheetData>
    <row r="1" spans="7:30" ht="12.75" customHeight="1">
      <c r="G1" s="196"/>
      <c r="AA1" s="172"/>
      <c r="AB1" s="275"/>
      <c r="AD1" s="195"/>
    </row>
    <row r="2" spans="1:30" ht="12.75">
      <c r="A2" s="197"/>
      <c r="AA2" s="173"/>
      <c r="AB2" s="275"/>
      <c r="AD2" s="195"/>
    </row>
    <row r="3" spans="2:30" ht="12.75">
      <c r="B3" s="227"/>
      <c r="M3" s="196"/>
      <c r="AA3" s="173"/>
      <c r="AB3" s="275"/>
      <c r="AD3" s="195"/>
    </row>
    <row r="4" spans="13:30" ht="12.75">
      <c r="M4" s="196"/>
      <c r="AA4" s="173"/>
      <c r="AB4" s="275"/>
      <c r="AD4" s="195"/>
    </row>
    <row r="5" spans="1:30" ht="19.5" customHeight="1">
      <c r="A5" s="18" t="s">
        <v>73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19"/>
      <c r="M5" s="224"/>
      <c r="N5" s="19"/>
      <c r="O5" s="20"/>
      <c r="P5" s="20"/>
      <c r="Q5" s="20"/>
      <c r="R5" s="20"/>
      <c r="S5" s="20"/>
      <c r="U5" s="19"/>
      <c r="V5" s="19"/>
      <c r="W5" s="19"/>
      <c r="X5" s="21"/>
      <c r="Y5" s="21"/>
      <c r="Z5" s="53"/>
      <c r="AA5" s="173"/>
      <c r="AB5" s="275"/>
      <c r="AD5" s="195"/>
    </row>
    <row r="6" spans="1:30" ht="24.7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D6" s="195"/>
    </row>
    <row r="7" spans="1:30" ht="19.5" customHeight="1">
      <c r="A7" s="92"/>
      <c r="B7" s="251" t="s">
        <v>65</v>
      </c>
      <c r="C7" s="252"/>
      <c r="D7" s="252"/>
      <c r="E7" s="252"/>
      <c r="F7" s="252"/>
      <c r="G7" s="252"/>
      <c r="H7" s="252"/>
      <c r="I7" s="252"/>
      <c r="J7" s="253"/>
      <c r="K7" s="257" t="s">
        <v>41</v>
      </c>
      <c r="L7" s="258"/>
      <c r="M7" s="258"/>
      <c r="N7" s="258"/>
      <c r="O7" s="258"/>
      <c r="P7" s="258"/>
      <c r="Q7" s="258"/>
      <c r="R7" s="258"/>
      <c r="S7" s="259"/>
      <c r="T7" s="251" t="s">
        <v>74</v>
      </c>
      <c r="U7" s="252"/>
      <c r="V7" s="252"/>
      <c r="W7" s="252"/>
      <c r="X7" s="252"/>
      <c r="Y7" s="252"/>
      <c r="Z7" s="252"/>
      <c r="AA7" s="252"/>
      <c r="AB7" s="253"/>
      <c r="AD7" s="195"/>
    </row>
    <row r="8" spans="1:30" ht="19.5" customHeight="1">
      <c r="A8" s="93" t="s">
        <v>0</v>
      </c>
      <c r="B8" s="278"/>
      <c r="C8" s="279"/>
      <c r="D8" s="279"/>
      <c r="E8" s="279"/>
      <c r="F8" s="279"/>
      <c r="G8" s="279"/>
      <c r="H8" s="279"/>
      <c r="I8" s="279"/>
      <c r="J8" s="280"/>
      <c r="K8" s="281"/>
      <c r="L8" s="282"/>
      <c r="M8" s="282"/>
      <c r="N8" s="282"/>
      <c r="O8" s="282"/>
      <c r="P8" s="282"/>
      <c r="Q8" s="282"/>
      <c r="R8" s="282"/>
      <c r="S8" s="283"/>
      <c r="T8" s="278"/>
      <c r="U8" s="279"/>
      <c r="V8" s="279"/>
      <c r="W8" s="279"/>
      <c r="X8" s="279"/>
      <c r="Y8" s="279"/>
      <c r="Z8" s="279"/>
      <c r="AA8" s="279"/>
      <c r="AB8" s="280"/>
      <c r="AD8" s="195"/>
    </row>
    <row r="9" spans="1:30" ht="22.5" customHeight="1">
      <c r="A9" s="93" t="s">
        <v>1</v>
      </c>
      <c r="B9" s="272" t="s">
        <v>23</v>
      </c>
      <c r="C9" s="273"/>
      <c r="D9" s="274"/>
      <c r="E9" s="201"/>
      <c r="F9" s="202" t="s">
        <v>24</v>
      </c>
      <c r="G9" s="202"/>
      <c r="H9" s="202"/>
      <c r="I9" s="203"/>
      <c r="J9" s="276" t="s">
        <v>22</v>
      </c>
      <c r="K9" s="272" t="s">
        <v>23</v>
      </c>
      <c r="L9" s="273"/>
      <c r="M9" s="274"/>
      <c r="N9" s="201"/>
      <c r="O9" s="202" t="s">
        <v>24</v>
      </c>
      <c r="P9" s="202"/>
      <c r="Q9" s="202"/>
      <c r="R9" s="203"/>
      <c r="S9" s="276" t="s">
        <v>22</v>
      </c>
      <c r="T9" s="272" t="s">
        <v>23</v>
      </c>
      <c r="U9" s="273"/>
      <c r="V9" s="274"/>
      <c r="W9" s="284" t="s">
        <v>24</v>
      </c>
      <c r="X9" s="273"/>
      <c r="Y9" s="273"/>
      <c r="Z9" s="273"/>
      <c r="AA9" s="274"/>
      <c r="AB9" s="276" t="s">
        <v>22</v>
      </c>
      <c r="AD9" s="195"/>
    </row>
    <row r="10" spans="1:30" ht="70.5" customHeight="1" thickBot="1">
      <c r="A10" s="98"/>
      <c r="B10" s="141" t="s">
        <v>3</v>
      </c>
      <c r="C10" s="142" t="s">
        <v>4</v>
      </c>
      <c r="D10" s="143" t="s">
        <v>20</v>
      </c>
      <c r="E10" s="146" t="s">
        <v>21</v>
      </c>
      <c r="F10" s="144" t="s">
        <v>17</v>
      </c>
      <c r="G10" s="145" t="s">
        <v>18</v>
      </c>
      <c r="H10" s="143" t="s">
        <v>19</v>
      </c>
      <c r="I10" s="146" t="s">
        <v>58</v>
      </c>
      <c r="J10" s="277"/>
      <c r="K10" s="141" t="s">
        <v>3</v>
      </c>
      <c r="L10" s="142" t="s">
        <v>4</v>
      </c>
      <c r="M10" s="142" t="s">
        <v>20</v>
      </c>
      <c r="N10" s="204" t="s">
        <v>21</v>
      </c>
      <c r="O10" s="148" t="s">
        <v>17</v>
      </c>
      <c r="P10" s="149" t="s">
        <v>18</v>
      </c>
      <c r="Q10" s="142" t="s">
        <v>19</v>
      </c>
      <c r="R10" s="148" t="s">
        <v>58</v>
      </c>
      <c r="S10" s="277"/>
      <c r="T10" s="147" t="s">
        <v>3</v>
      </c>
      <c r="U10" s="142" t="s">
        <v>4</v>
      </c>
      <c r="V10" s="143" t="s">
        <v>20</v>
      </c>
      <c r="W10" s="146" t="s">
        <v>21</v>
      </c>
      <c r="X10" s="206" t="s">
        <v>17</v>
      </c>
      <c r="Y10" s="148" t="s">
        <v>18</v>
      </c>
      <c r="Z10" s="150" t="s">
        <v>19</v>
      </c>
      <c r="AA10" s="148" t="s">
        <v>58</v>
      </c>
      <c r="AB10" s="277"/>
      <c r="AD10" s="195"/>
    </row>
    <row r="11" spans="1:28" ht="24.75" customHeight="1">
      <c r="A11" s="22" t="s">
        <v>6</v>
      </c>
      <c r="B11" s="23">
        <f>'2007 KHG'!B12</f>
        <v>305</v>
      </c>
      <c r="C11" s="24">
        <f>'2007 KHG'!C12</f>
        <v>66</v>
      </c>
      <c r="D11" s="25">
        <f aca="true" t="shared" si="0" ref="D11:D19">SUM(B11:C11)</f>
        <v>371</v>
      </c>
      <c r="E11" s="216">
        <v>344</v>
      </c>
      <c r="F11" s="26">
        <f>'2007 nicht gef.'!B12</f>
        <v>17</v>
      </c>
      <c r="G11" s="26">
        <f>'2007 nicht gef.'!C12</f>
        <v>278</v>
      </c>
      <c r="H11" s="26">
        <f>'2007 nicht gef.'!D12</f>
        <v>82</v>
      </c>
      <c r="I11" s="87">
        <f>SUM(E11:H11)</f>
        <v>721</v>
      </c>
      <c r="J11" s="171">
        <f>D11+I11</f>
        <v>1092</v>
      </c>
      <c r="K11" s="23">
        <f aca="true" t="shared" si="1" ref="K11:S11">T11-B11</f>
        <v>0</v>
      </c>
      <c r="L11" s="24">
        <f t="shared" si="1"/>
        <v>0</v>
      </c>
      <c r="M11" s="33">
        <f t="shared" si="1"/>
        <v>0</v>
      </c>
      <c r="N11" s="218">
        <f t="shared" si="1"/>
        <v>0</v>
      </c>
      <c r="O11" s="29">
        <f t="shared" si="1"/>
        <v>0</v>
      </c>
      <c r="P11" s="30">
        <f t="shared" si="1"/>
        <v>-9</v>
      </c>
      <c r="Q11" s="24">
        <f t="shared" si="1"/>
        <v>-17</v>
      </c>
      <c r="R11" s="25">
        <f t="shared" si="1"/>
        <v>-26</v>
      </c>
      <c r="S11" s="134">
        <f t="shared" si="1"/>
        <v>-26</v>
      </c>
      <c r="T11" s="23">
        <f>'2007 KHG'!H12</f>
        <v>305</v>
      </c>
      <c r="U11" s="177">
        <f>'2007 KHG'!I12</f>
        <v>66</v>
      </c>
      <c r="V11" s="25">
        <f aca="true" t="shared" si="2" ref="V11:V19">T11+U11</f>
        <v>371</v>
      </c>
      <c r="W11" s="178">
        <v>344</v>
      </c>
      <c r="X11" s="207">
        <f>'2007 nicht gef.'!J12</f>
        <v>17</v>
      </c>
      <c r="Y11" s="178">
        <f>'2007 nicht gef.'!K12</f>
        <v>269</v>
      </c>
      <c r="Z11" s="177">
        <f>'2007 nicht gef.'!L12</f>
        <v>65</v>
      </c>
      <c r="AA11" s="33">
        <f>SUM(W11:Z11)</f>
        <v>695</v>
      </c>
      <c r="AB11" s="190">
        <f>V11+AA11</f>
        <v>1066</v>
      </c>
    </row>
    <row r="12" spans="1:30" ht="24.75" customHeight="1">
      <c r="A12" s="34" t="s">
        <v>7</v>
      </c>
      <c r="B12" s="23">
        <f>'2007 KHG'!B13</f>
        <v>689</v>
      </c>
      <c r="C12" s="24">
        <f>'2007 KHG'!C13</f>
        <v>90</v>
      </c>
      <c r="D12" s="33">
        <f t="shared" si="0"/>
        <v>779</v>
      </c>
      <c r="E12" s="213">
        <v>15</v>
      </c>
      <c r="F12" s="39">
        <f>'2007 nicht gef.'!B13</f>
        <v>0</v>
      </c>
      <c r="G12" s="39">
        <f>'2007 nicht gef.'!C13</f>
        <v>0</v>
      </c>
      <c r="H12" s="39">
        <f>'2007 nicht gef.'!D13</f>
        <v>0</v>
      </c>
      <c r="I12" s="88">
        <f aca="true" t="shared" si="3" ref="I12:I22">SUM(E12:H12)</f>
        <v>15</v>
      </c>
      <c r="J12" s="158">
        <f aca="true" t="shared" si="4" ref="J12:J22">D12+I12</f>
        <v>794</v>
      </c>
      <c r="K12" s="23">
        <f aca="true" t="shared" si="5" ref="K12:M19">T12-B12</f>
        <v>26</v>
      </c>
      <c r="L12" s="24">
        <f t="shared" si="5"/>
        <v>14</v>
      </c>
      <c r="M12" s="33">
        <f t="shared" si="5"/>
        <v>40</v>
      </c>
      <c r="N12" s="218">
        <f aca="true" t="shared" si="6" ref="N12:N22">W12-E12</f>
        <v>0</v>
      </c>
      <c r="O12" s="29">
        <f aca="true" t="shared" si="7" ref="O12:S19">X12-F12</f>
        <v>0</v>
      </c>
      <c r="P12" s="30">
        <f t="shared" si="7"/>
        <v>0</v>
      </c>
      <c r="Q12" s="24">
        <f t="shared" si="7"/>
        <v>0</v>
      </c>
      <c r="R12" s="33">
        <f t="shared" si="7"/>
        <v>0</v>
      </c>
      <c r="S12" s="134">
        <f t="shared" si="7"/>
        <v>40</v>
      </c>
      <c r="T12" s="23">
        <f>'2007 KHG'!H13</f>
        <v>715</v>
      </c>
      <c r="U12" s="32">
        <f>'2007 KHG'!I13</f>
        <v>104</v>
      </c>
      <c r="V12" s="33">
        <f t="shared" si="2"/>
        <v>819</v>
      </c>
      <c r="W12" s="213">
        <v>15</v>
      </c>
      <c r="X12" s="208">
        <f>'2007 nicht gef.'!J13</f>
        <v>0</v>
      </c>
      <c r="Y12" s="176">
        <f>'2007 nicht gef.'!K13</f>
        <v>0</v>
      </c>
      <c r="Z12" s="128">
        <f>'2007 nicht gef.'!L13</f>
        <v>0</v>
      </c>
      <c r="AA12" s="33">
        <f aca="true" t="shared" si="8" ref="AA12:AA22">SUM(W12:Z12)</f>
        <v>15</v>
      </c>
      <c r="AB12" s="187">
        <f aca="true" t="shared" si="9" ref="AB12:AB22">V12+AA12</f>
        <v>834</v>
      </c>
      <c r="AC12" s="2"/>
      <c r="AD12" s="195"/>
    </row>
    <row r="13" spans="1:30" ht="24.75" customHeight="1">
      <c r="A13" s="35" t="s">
        <v>8</v>
      </c>
      <c r="B13" s="23">
        <f>'2007 KHG'!B14</f>
        <v>402</v>
      </c>
      <c r="C13" s="24">
        <f>'2007 KHG'!C14</f>
        <v>70</v>
      </c>
      <c r="D13" s="33">
        <f t="shared" si="0"/>
        <v>472</v>
      </c>
      <c r="E13" s="213">
        <v>174</v>
      </c>
      <c r="F13" s="176">
        <f>'2007 nicht gef.'!B14</f>
        <v>0</v>
      </c>
      <c r="G13" s="176">
        <f>'2007 nicht gef.'!C14</f>
        <v>55</v>
      </c>
      <c r="H13" s="128">
        <f>'2007 nicht gef.'!D14</f>
        <v>0</v>
      </c>
      <c r="I13" s="89">
        <f t="shared" si="3"/>
        <v>229</v>
      </c>
      <c r="J13" s="158">
        <f t="shared" si="4"/>
        <v>701</v>
      </c>
      <c r="K13" s="23">
        <f t="shared" si="5"/>
        <v>0</v>
      </c>
      <c r="L13" s="24">
        <f t="shared" si="5"/>
        <v>0</v>
      </c>
      <c r="M13" s="33">
        <f t="shared" si="5"/>
        <v>0</v>
      </c>
      <c r="N13" s="218">
        <f t="shared" si="6"/>
        <v>0</v>
      </c>
      <c r="O13" s="29">
        <f t="shared" si="7"/>
        <v>0</v>
      </c>
      <c r="P13" s="30">
        <f t="shared" si="7"/>
        <v>0</v>
      </c>
      <c r="Q13" s="24">
        <f t="shared" si="7"/>
        <v>0</v>
      </c>
      <c r="R13" s="33">
        <f t="shared" si="7"/>
        <v>0</v>
      </c>
      <c r="S13" s="134">
        <f t="shared" si="7"/>
        <v>0</v>
      </c>
      <c r="T13" s="23">
        <f>'2007 KHG'!H14</f>
        <v>402</v>
      </c>
      <c r="U13" s="32">
        <f>'2007 KHG'!I14</f>
        <v>70</v>
      </c>
      <c r="V13" s="33">
        <f t="shared" si="2"/>
        <v>472</v>
      </c>
      <c r="W13" s="213">
        <v>174</v>
      </c>
      <c r="X13" s="208">
        <f>'2007 nicht gef.'!J14</f>
        <v>0</v>
      </c>
      <c r="Y13" s="176">
        <f>'2007 nicht gef.'!K14</f>
        <v>55</v>
      </c>
      <c r="Z13" s="128">
        <f>'2007 nicht gef.'!L14</f>
        <v>0</v>
      </c>
      <c r="AA13" s="33">
        <f t="shared" si="8"/>
        <v>229</v>
      </c>
      <c r="AB13" s="187">
        <f t="shared" si="9"/>
        <v>701</v>
      </c>
      <c r="AC13" s="2"/>
      <c r="AD13" s="195"/>
    </row>
    <row r="14" spans="1:29" ht="24.75" customHeight="1">
      <c r="A14" s="35" t="s">
        <v>9</v>
      </c>
      <c r="B14" s="23">
        <f>'2007 KHG'!B15</f>
        <v>499</v>
      </c>
      <c r="C14" s="36">
        <f>'2007 KHG'!C15</f>
        <v>102</v>
      </c>
      <c r="D14" s="37">
        <f t="shared" si="0"/>
        <v>601</v>
      </c>
      <c r="E14" s="213">
        <v>0</v>
      </c>
      <c r="F14" s="176">
        <f>'2007 nicht gef.'!B15</f>
        <v>0</v>
      </c>
      <c r="G14" s="176">
        <f>'2007 nicht gef.'!C15</f>
        <v>73</v>
      </c>
      <c r="H14" s="128">
        <f>'2007 nicht gef.'!D15</f>
        <v>0</v>
      </c>
      <c r="I14" s="89">
        <f t="shared" si="3"/>
        <v>73</v>
      </c>
      <c r="J14" s="159">
        <f t="shared" si="4"/>
        <v>674</v>
      </c>
      <c r="K14" s="23">
        <f t="shared" si="5"/>
        <v>0</v>
      </c>
      <c r="L14" s="24">
        <f t="shared" si="5"/>
        <v>6</v>
      </c>
      <c r="M14" s="33">
        <f t="shared" si="5"/>
        <v>6</v>
      </c>
      <c r="N14" s="218">
        <f t="shared" si="6"/>
        <v>0</v>
      </c>
      <c r="O14" s="29">
        <f t="shared" si="7"/>
        <v>0</v>
      </c>
      <c r="P14" s="30">
        <f t="shared" si="7"/>
        <v>-5</v>
      </c>
      <c r="Q14" s="24">
        <f t="shared" si="7"/>
        <v>0</v>
      </c>
      <c r="R14" s="33">
        <f t="shared" si="7"/>
        <v>-5</v>
      </c>
      <c r="S14" s="134">
        <f t="shared" si="7"/>
        <v>1</v>
      </c>
      <c r="T14" s="23">
        <f>'2007 KHG'!H15</f>
        <v>499</v>
      </c>
      <c r="U14" s="32">
        <f>'2007 KHG'!I15</f>
        <v>108</v>
      </c>
      <c r="V14" s="37">
        <f t="shared" si="2"/>
        <v>607</v>
      </c>
      <c r="W14" s="213">
        <v>0</v>
      </c>
      <c r="X14" s="208">
        <f>'2007 nicht gef.'!J15</f>
        <v>0</v>
      </c>
      <c r="Y14" s="176">
        <f>'2007 nicht gef.'!K15</f>
        <v>68</v>
      </c>
      <c r="Z14" s="128">
        <f>'2007 nicht gef.'!L15</f>
        <v>0</v>
      </c>
      <c r="AA14" s="33">
        <f t="shared" si="8"/>
        <v>68</v>
      </c>
      <c r="AB14" s="191">
        <f t="shared" si="9"/>
        <v>675</v>
      </c>
      <c r="AC14" s="2"/>
    </row>
    <row r="15" spans="1:29" ht="24.75" customHeight="1">
      <c r="A15" s="35" t="s">
        <v>10</v>
      </c>
      <c r="B15" s="23">
        <f>'2007 KHG'!B16</f>
        <v>223</v>
      </c>
      <c r="C15" s="24">
        <f>'2007 KHG'!C16</f>
        <v>77</v>
      </c>
      <c r="D15" s="33">
        <f t="shared" si="0"/>
        <v>300</v>
      </c>
      <c r="E15" s="213">
        <v>0</v>
      </c>
      <c r="F15" s="176">
        <f>'2007 nicht gef.'!B16</f>
        <v>0</v>
      </c>
      <c r="G15" s="176">
        <f>'2007 nicht gef.'!C16</f>
        <v>0</v>
      </c>
      <c r="H15" s="128">
        <f>'2007 nicht gef.'!D16</f>
        <v>0</v>
      </c>
      <c r="I15" s="89">
        <f t="shared" si="3"/>
        <v>0</v>
      </c>
      <c r="J15" s="158">
        <f t="shared" si="4"/>
        <v>300</v>
      </c>
      <c r="K15" s="23">
        <f t="shared" si="5"/>
        <v>0</v>
      </c>
      <c r="L15" s="24">
        <f t="shared" si="5"/>
        <v>0</v>
      </c>
      <c r="M15" s="33">
        <f t="shared" si="5"/>
        <v>0</v>
      </c>
      <c r="N15" s="218">
        <f t="shared" si="6"/>
        <v>0</v>
      </c>
      <c r="O15" s="29">
        <f t="shared" si="7"/>
        <v>0</v>
      </c>
      <c r="P15" s="30">
        <f t="shared" si="7"/>
        <v>0</v>
      </c>
      <c r="Q15" s="24">
        <f t="shared" si="7"/>
        <v>0</v>
      </c>
      <c r="R15" s="33">
        <f t="shared" si="7"/>
        <v>0</v>
      </c>
      <c r="S15" s="134">
        <f t="shared" si="7"/>
        <v>0</v>
      </c>
      <c r="T15" s="23">
        <f>'2007 KHG'!H16</f>
        <v>223</v>
      </c>
      <c r="U15" s="32">
        <f>'2007 KHG'!I16</f>
        <v>77</v>
      </c>
      <c r="V15" s="33">
        <f t="shared" si="2"/>
        <v>300</v>
      </c>
      <c r="W15" s="213">
        <v>0</v>
      </c>
      <c r="X15" s="208">
        <f>'2007 nicht gef.'!J16</f>
        <v>0</v>
      </c>
      <c r="Y15" s="176">
        <f>'2007 nicht gef.'!K16</f>
        <v>0</v>
      </c>
      <c r="Z15" s="128">
        <f>'2007 nicht gef.'!L16</f>
        <v>0</v>
      </c>
      <c r="AA15" s="33">
        <f t="shared" si="8"/>
        <v>0</v>
      </c>
      <c r="AB15" s="187">
        <f t="shared" si="9"/>
        <v>300</v>
      </c>
      <c r="AC15" s="2"/>
    </row>
    <row r="16" spans="1:29" ht="24.75" customHeight="1">
      <c r="A16" s="35" t="s">
        <v>11</v>
      </c>
      <c r="B16" s="23">
        <f>'2007 KHG'!B17</f>
        <v>408</v>
      </c>
      <c r="C16" s="174">
        <f>'2007 KHG'!C17</f>
        <v>90</v>
      </c>
      <c r="D16" s="33">
        <f t="shared" si="0"/>
        <v>498</v>
      </c>
      <c r="E16" s="213">
        <v>40</v>
      </c>
      <c r="F16" s="176">
        <f>'2007 nicht gef.'!B17</f>
        <v>0</v>
      </c>
      <c r="G16" s="176">
        <f>'2007 nicht gef.'!C17</f>
        <v>26</v>
      </c>
      <c r="H16" s="128">
        <f>'2007 nicht gef.'!D17</f>
        <v>0</v>
      </c>
      <c r="I16" s="89">
        <f t="shared" si="3"/>
        <v>66</v>
      </c>
      <c r="J16" s="158">
        <f t="shared" si="4"/>
        <v>564</v>
      </c>
      <c r="K16" s="23">
        <f t="shared" si="5"/>
        <v>0</v>
      </c>
      <c r="L16" s="24">
        <f t="shared" si="5"/>
        <v>0</v>
      </c>
      <c r="M16" s="33">
        <f t="shared" si="5"/>
        <v>0</v>
      </c>
      <c r="N16" s="218">
        <f t="shared" si="6"/>
        <v>20</v>
      </c>
      <c r="O16" s="29">
        <f t="shared" si="7"/>
        <v>0</v>
      </c>
      <c r="P16" s="30">
        <f t="shared" si="7"/>
        <v>0</v>
      </c>
      <c r="Q16" s="24">
        <f t="shared" si="7"/>
        <v>0</v>
      </c>
      <c r="R16" s="33">
        <f t="shared" si="7"/>
        <v>20</v>
      </c>
      <c r="S16" s="134">
        <f t="shared" si="7"/>
        <v>20</v>
      </c>
      <c r="T16" s="23">
        <f>'2007 KHG'!H17</f>
        <v>408</v>
      </c>
      <c r="U16" s="32">
        <f>'2007 KHG'!I17</f>
        <v>90</v>
      </c>
      <c r="V16" s="33">
        <f t="shared" si="2"/>
        <v>498</v>
      </c>
      <c r="W16" s="213">
        <v>60</v>
      </c>
      <c r="X16" s="208">
        <f>'2007 nicht gef.'!J17</f>
        <v>0</v>
      </c>
      <c r="Y16" s="176">
        <f>'2007 nicht gef.'!K17</f>
        <v>26</v>
      </c>
      <c r="Z16" s="128">
        <f>'2007 nicht gef.'!L17</f>
        <v>0</v>
      </c>
      <c r="AA16" s="33">
        <f t="shared" si="8"/>
        <v>86</v>
      </c>
      <c r="AB16" s="187">
        <f t="shared" si="9"/>
        <v>584</v>
      </c>
      <c r="AC16" s="2"/>
    </row>
    <row r="17" spans="1:30" ht="24.75" customHeight="1">
      <c r="A17" s="35" t="s">
        <v>12</v>
      </c>
      <c r="B17" s="23">
        <f>'2007 KHG'!B18</f>
        <v>409</v>
      </c>
      <c r="C17" s="32">
        <f>'2007 KHG'!C18</f>
        <v>54</v>
      </c>
      <c r="D17" s="33">
        <f t="shared" si="0"/>
        <v>463</v>
      </c>
      <c r="E17" s="213">
        <v>118</v>
      </c>
      <c r="F17" s="176">
        <f>'2007 nicht gef.'!B18</f>
        <v>16</v>
      </c>
      <c r="G17" s="176">
        <f>'2007 nicht gef.'!C18</f>
        <v>6</v>
      </c>
      <c r="H17" s="128">
        <f>'2007 nicht gef.'!D18</f>
        <v>42</v>
      </c>
      <c r="I17" s="89">
        <f t="shared" si="3"/>
        <v>182</v>
      </c>
      <c r="J17" s="158">
        <f t="shared" si="4"/>
        <v>645</v>
      </c>
      <c r="K17" s="23">
        <f t="shared" si="5"/>
        <v>-15</v>
      </c>
      <c r="L17" s="24">
        <f t="shared" si="5"/>
        <v>15</v>
      </c>
      <c r="M17" s="33">
        <f t="shared" si="5"/>
        <v>0</v>
      </c>
      <c r="N17" s="218">
        <f t="shared" si="6"/>
        <v>0</v>
      </c>
      <c r="O17" s="29">
        <f t="shared" si="7"/>
        <v>0</v>
      </c>
      <c r="P17" s="30">
        <f t="shared" si="7"/>
        <v>-2</v>
      </c>
      <c r="Q17" s="24">
        <f t="shared" si="7"/>
        <v>0</v>
      </c>
      <c r="R17" s="33">
        <f t="shared" si="7"/>
        <v>-2</v>
      </c>
      <c r="S17" s="134">
        <f t="shared" si="7"/>
        <v>-2</v>
      </c>
      <c r="T17" s="23">
        <f>'2007 KHG'!H18</f>
        <v>394</v>
      </c>
      <c r="U17" s="32">
        <f>'2007 KHG'!I18</f>
        <v>69</v>
      </c>
      <c r="V17" s="33">
        <f t="shared" si="2"/>
        <v>463</v>
      </c>
      <c r="W17" s="213">
        <v>118</v>
      </c>
      <c r="X17" s="208">
        <f>'2007 nicht gef.'!J18</f>
        <v>16</v>
      </c>
      <c r="Y17" s="176">
        <f>'2007 nicht gef.'!K18</f>
        <v>4</v>
      </c>
      <c r="Z17" s="128">
        <f>'2007 nicht gef.'!L18</f>
        <v>42</v>
      </c>
      <c r="AA17" s="33">
        <f t="shared" si="8"/>
        <v>180</v>
      </c>
      <c r="AB17" s="187">
        <f t="shared" si="9"/>
        <v>643</v>
      </c>
      <c r="AC17" s="2"/>
      <c r="AD17" s="195"/>
    </row>
    <row r="18" spans="1:30" ht="24.75" customHeight="1">
      <c r="A18" s="35" t="s">
        <v>43</v>
      </c>
      <c r="B18" s="23">
        <f>'2007 KHG'!B19</f>
        <v>130</v>
      </c>
      <c r="C18" s="32">
        <f>'2007 KHG'!C19</f>
        <v>36</v>
      </c>
      <c r="D18" s="33">
        <f t="shared" si="0"/>
        <v>166</v>
      </c>
      <c r="E18" s="213">
        <v>0</v>
      </c>
      <c r="F18" s="176">
        <f>'2007 nicht gef.'!B19</f>
        <v>0</v>
      </c>
      <c r="G18" s="176">
        <f>'2007 nicht gef.'!C19</f>
        <v>42</v>
      </c>
      <c r="H18" s="128">
        <f>'2007 nicht gef.'!D19</f>
        <v>0</v>
      </c>
      <c r="I18" s="90">
        <f t="shared" si="3"/>
        <v>42</v>
      </c>
      <c r="J18" s="158">
        <f t="shared" si="4"/>
        <v>208</v>
      </c>
      <c r="K18" s="23">
        <f t="shared" si="5"/>
        <v>0</v>
      </c>
      <c r="L18" s="24">
        <f t="shared" si="5"/>
        <v>0</v>
      </c>
      <c r="M18" s="33">
        <f t="shared" si="5"/>
        <v>0</v>
      </c>
      <c r="N18" s="218">
        <f t="shared" si="6"/>
        <v>0</v>
      </c>
      <c r="O18" s="29">
        <f t="shared" si="7"/>
        <v>0</v>
      </c>
      <c r="P18" s="30">
        <f t="shared" si="7"/>
        <v>0</v>
      </c>
      <c r="Q18" s="24">
        <f t="shared" si="7"/>
        <v>0</v>
      </c>
      <c r="R18" s="33">
        <f t="shared" si="7"/>
        <v>0</v>
      </c>
      <c r="S18" s="134">
        <f t="shared" si="7"/>
        <v>0</v>
      </c>
      <c r="T18" s="23">
        <f>'2007 KHG'!H19</f>
        <v>130</v>
      </c>
      <c r="U18" s="32">
        <f>'2007 KHG'!I19</f>
        <v>36</v>
      </c>
      <c r="V18" s="33">
        <f t="shared" si="2"/>
        <v>166</v>
      </c>
      <c r="W18" s="213">
        <v>0</v>
      </c>
      <c r="X18" s="208">
        <f>'2007 nicht gef.'!J19</f>
        <v>0</v>
      </c>
      <c r="Y18" s="176">
        <f>'2007 nicht gef.'!K19</f>
        <v>42</v>
      </c>
      <c r="Z18" s="128">
        <f>'2007 nicht gef.'!L19</f>
        <v>0</v>
      </c>
      <c r="AA18" s="33">
        <f t="shared" si="8"/>
        <v>42</v>
      </c>
      <c r="AB18" s="187">
        <f t="shared" si="9"/>
        <v>208</v>
      </c>
      <c r="AD18" s="195"/>
    </row>
    <row r="19" spans="1:30" ht="24.75" customHeight="1" thickBot="1">
      <c r="A19" s="38" t="s">
        <v>13</v>
      </c>
      <c r="B19" s="23">
        <f>'2007 KHG'!B20</f>
        <v>365</v>
      </c>
      <c r="C19" s="175">
        <f>'2007 KHG'!C20</f>
        <v>59</v>
      </c>
      <c r="D19" s="41">
        <f t="shared" si="0"/>
        <v>424</v>
      </c>
      <c r="E19" s="217">
        <v>113</v>
      </c>
      <c r="F19" s="23">
        <f>'2007 nicht gef.'!B20</f>
        <v>39</v>
      </c>
      <c r="G19" s="23">
        <f>'2007 nicht gef.'!C20</f>
        <v>142</v>
      </c>
      <c r="H19" s="23">
        <f>'2007 nicht gef.'!D20</f>
        <v>32</v>
      </c>
      <c r="I19" s="33">
        <f t="shared" si="3"/>
        <v>326</v>
      </c>
      <c r="J19" s="160">
        <f t="shared" si="4"/>
        <v>750</v>
      </c>
      <c r="K19" s="23">
        <f t="shared" si="5"/>
        <v>-14</v>
      </c>
      <c r="L19" s="24">
        <f t="shared" si="5"/>
        <v>14</v>
      </c>
      <c r="M19" s="33">
        <f t="shared" si="5"/>
        <v>0</v>
      </c>
      <c r="N19" s="218">
        <f t="shared" si="6"/>
        <v>0</v>
      </c>
      <c r="O19" s="29">
        <f t="shared" si="7"/>
        <v>12</v>
      </c>
      <c r="P19" s="42">
        <f t="shared" si="7"/>
        <v>-6</v>
      </c>
      <c r="Q19" s="24">
        <f t="shared" si="7"/>
        <v>0</v>
      </c>
      <c r="R19" s="33">
        <f t="shared" si="7"/>
        <v>6</v>
      </c>
      <c r="S19" s="134">
        <f t="shared" si="7"/>
        <v>6</v>
      </c>
      <c r="T19" s="23">
        <f>'2007 KHG'!H20</f>
        <v>351</v>
      </c>
      <c r="U19" s="175">
        <f>'2007 KHG'!I20</f>
        <v>73</v>
      </c>
      <c r="V19" s="41">
        <f t="shared" si="2"/>
        <v>424</v>
      </c>
      <c r="W19" s="39">
        <v>113</v>
      </c>
      <c r="X19" s="209">
        <f>'2007 nicht gef.'!J20</f>
        <v>51</v>
      </c>
      <c r="Y19" s="23">
        <f>'2007 nicht gef.'!K20</f>
        <v>136</v>
      </c>
      <c r="Z19" s="179">
        <f>'2007 nicht gef.'!L20</f>
        <v>32</v>
      </c>
      <c r="AA19" s="33">
        <f t="shared" si="8"/>
        <v>332</v>
      </c>
      <c r="AB19" s="188">
        <f t="shared" si="9"/>
        <v>756</v>
      </c>
      <c r="AD19" s="195"/>
    </row>
    <row r="20" spans="1:30" ht="24.75" customHeight="1">
      <c r="A20" s="105" t="s">
        <v>14</v>
      </c>
      <c r="B20" s="164">
        <f aca="true" t="shared" si="10" ref="B20:Z20">SUM(B11:B19)</f>
        <v>3430</v>
      </c>
      <c r="C20" s="151">
        <f t="shared" si="10"/>
        <v>644</v>
      </c>
      <c r="D20" s="163">
        <f t="shared" si="10"/>
        <v>4074</v>
      </c>
      <c r="E20" s="108">
        <f t="shared" si="10"/>
        <v>804</v>
      </c>
      <c r="F20" s="108">
        <f t="shared" si="10"/>
        <v>72</v>
      </c>
      <c r="G20" s="108">
        <f t="shared" si="10"/>
        <v>622</v>
      </c>
      <c r="H20" s="153">
        <f t="shared" si="10"/>
        <v>156</v>
      </c>
      <c r="I20" s="161">
        <f t="shared" si="3"/>
        <v>1654</v>
      </c>
      <c r="J20" s="111">
        <f t="shared" si="4"/>
        <v>5728</v>
      </c>
      <c r="K20" s="108">
        <f t="shared" si="10"/>
        <v>-3</v>
      </c>
      <c r="L20" s="151">
        <f t="shared" si="10"/>
        <v>49</v>
      </c>
      <c r="M20" s="152">
        <f t="shared" si="10"/>
        <v>46</v>
      </c>
      <c r="N20" s="221">
        <f t="shared" si="6"/>
        <v>20</v>
      </c>
      <c r="O20" s="108">
        <f t="shared" si="10"/>
        <v>12</v>
      </c>
      <c r="P20" s="108">
        <f t="shared" si="10"/>
        <v>-22</v>
      </c>
      <c r="Q20" s="151">
        <f t="shared" si="10"/>
        <v>-17</v>
      </c>
      <c r="R20" s="152">
        <f t="shared" si="10"/>
        <v>-7</v>
      </c>
      <c r="S20" s="110">
        <f t="shared" si="10"/>
        <v>39</v>
      </c>
      <c r="T20" s="164">
        <f t="shared" si="10"/>
        <v>3427</v>
      </c>
      <c r="U20" s="151">
        <f t="shared" si="10"/>
        <v>693</v>
      </c>
      <c r="V20" s="163">
        <f t="shared" si="10"/>
        <v>4120</v>
      </c>
      <c r="W20" s="108">
        <f t="shared" si="10"/>
        <v>824</v>
      </c>
      <c r="X20" s="210">
        <f t="shared" si="10"/>
        <v>84</v>
      </c>
      <c r="Y20" s="108">
        <f t="shared" si="10"/>
        <v>600</v>
      </c>
      <c r="Z20" s="153">
        <f t="shared" si="10"/>
        <v>139</v>
      </c>
      <c r="AA20" s="163">
        <f t="shared" si="8"/>
        <v>1647</v>
      </c>
      <c r="AB20" s="192">
        <f t="shared" si="9"/>
        <v>5767</v>
      </c>
      <c r="AD20" s="195"/>
    </row>
    <row r="21" spans="1:30" ht="24.75" customHeight="1" thickBot="1">
      <c r="A21" s="45" t="s">
        <v>15</v>
      </c>
      <c r="B21" s="39">
        <f>'2007 KHG'!B22</f>
        <v>160</v>
      </c>
      <c r="C21" s="40">
        <f>'2007 KHG'!C22</f>
        <v>0</v>
      </c>
      <c r="D21" s="180">
        <f>SUM(B21:C21)</f>
        <v>160</v>
      </c>
      <c r="E21" s="214">
        <v>0</v>
      </c>
      <c r="F21" s="47">
        <v>0</v>
      </c>
      <c r="G21" s="48">
        <v>0</v>
      </c>
      <c r="H21" s="46">
        <v>0</v>
      </c>
      <c r="I21" s="46">
        <f t="shared" si="3"/>
        <v>0</v>
      </c>
      <c r="J21" s="49">
        <f t="shared" si="4"/>
        <v>160</v>
      </c>
      <c r="K21" s="23">
        <f>T21-B21</f>
        <v>0</v>
      </c>
      <c r="L21" s="24">
        <f>U21-C21</f>
        <v>0</v>
      </c>
      <c r="M21" s="24">
        <f>V21-D21</f>
        <v>0</v>
      </c>
      <c r="N21" s="205">
        <f t="shared" si="6"/>
        <v>0</v>
      </c>
      <c r="O21" s="86">
        <f>X21-F21</f>
        <v>0</v>
      </c>
      <c r="P21" s="86">
        <f>Y21-G21</f>
        <v>0</v>
      </c>
      <c r="Q21" s="24">
        <f>Z21-H21</f>
        <v>0</v>
      </c>
      <c r="R21" s="33">
        <v>0</v>
      </c>
      <c r="S21" s="31">
        <f>AB21-J21</f>
        <v>0</v>
      </c>
      <c r="T21" s="39">
        <f>'2007 KHG'!H22</f>
        <v>160</v>
      </c>
      <c r="U21" s="40">
        <f>'2007 KHG'!I22</f>
        <v>0</v>
      </c>
      <c r="V21" s="46">
        <f>T21+U21</f>
        <v>160</v>
      </c>
      <c r="W21" s="214">
        <v>0</v>
      </c>
      <c r="X21" s="211">
        <v>0</v>
      </c>
      <c r="Y21" s="43">
        <v>0</v>
      </c>
      <c r="Z21" s="44">
        <v>0</v>
      </c>
      <c r="AA21" s="40">
        <f t="shared" si="8"/>
        <v>0</v>
      </c>
      <c r="AB21" s="188">
        <f t="shared" si="9"/>
        <v>160</v>
      </c>
      <c r="AD21" s="195"/>
    </row>
    <row r="22" spans="1:28" ht="24.75" customHeight="1" thickBot="1">
      <c r="A22" s="154" t="s">
        <v>16</v>
      </c>
      <c r="B22" s="165">
        <f aca="true" t="shared" si="11" ref="B22:Z22">B20+B21</f>
        <v>3590</v>
      </c>
      <c r="C22" s="114">
        <f t="shared" si="11"/>
        <v>644</v>
      </c>
      <c r="D22" s="162">
        <f t="shared" si="11"/>
        <v>4234</v>
      </c>
      <c r="E22" s="215">
        <f t="shared" si="11"/>
        <v>804</v>
      </c>
      <c r="F22" s="155">
        <f t="shared" si="11"/>
        <v>72</v>
      </c>
      <c r="G22" s="156">
        <f t="shared" si="11"/>
        <v>622</v>
      </c>
      <c r="H22" s="114">
        <f t="shared" si="11"/>
        <v>156</v>
      </c>
      <c r="I22" s="162">
        <f t="shared" si="3"/>
        <v>1654</v>
      </c>
      <c r="J22" s="118">
        <f t="shared" si="4"/>
        <v>5888</v>
      </c>
      <c r="K22" s="116">
        <f t="shared" si="11"/>
        <v>-3</v>
      </c>
      <c r="L22" s="114">
        <f t="shared" si="11"/>
        <v>49</v>
      </c>
      <c r="M22" s="114">
        <f t="shared" si="11"/>
        <v>46</v>
      </c>
      <c r="N22" s="222">
        <f t="shared" si="6"/>
        <v>20</v>
      </c>
      <c r="O22" s="116">
        <f t="shared" si="11"/>
        <v>12</v>
      </c>
      <c r="P22" s="116">
        <f t="shared" si="11"/>
        <v>-22</v>
      </c>
      <c r="Q22" s="114">
        <f t="shared" si="11"/>
        <v>-17</v>
      </c>
      <c r="R22" s="114">
        <f t="shared" si="11"/>
        <v>-7</v>
      </c>
      <c r="S22" s="117">
        <f t="shared" si="11"/>
        <v>39</v>
      </c>
      <c r="T22" s="165">
        <f t="shared" si="11"/>
        <v>3587</v>
      </c>
      <c r="U22" s="114">
        <f t="shared" si="11"/>
        <v>693</v>
      </c>
      <c r="V22" s="162">
        <f t="shared" si="11"/>
        <v>4280</v>
      </c>
      <c r="W22" s="215">
        <f t="shared" si="11"/>
        <v>824</v>
      </c>
      <c r="X22" s="212">
        <f t="shared" si="11"/>
        <v>84</v>
      </c>
      <c r="Y22" s="155">
        <f t="shared" si="11"/>
        <v>600</v>
      </c>
      <c r="Z22" s="157">
        <f t="shared" si="11"/>
        <v>139</v>
      </c>
      <c r="AA22" s="162">
        <f t="shared" si="8"/>
        <v>1647</v>
      </c>
      <c r="AB22" s="193">
        <f t="shared" si="9"/>
        <v>5927</v>
      </c>
    </row>
    <row r="23" ht="24.75" customHeight="1">
      <c r="AD23" s="269" t="s">
        <v>44</v>
      </c>
    </row>
    <row r="24" ht="12.75">
      <c r="AD24" s="270"/>
    </row>
    <row r="25" ht="12.75">
      <c r="AD25" s="270"/>
    </row>
    <row r="26" spans="28:30" ht="12.75">
      <c r="AB26" s="2"/>
      <c r="AD26" s="270"/>
    </row>
    <row r="27" ht="12.75">
      <c r="AD27" s="271"/>
    </row>
    <row r="28" ht="12.75">
      <c r="AD28" s="271"/>
    </row>
  </sheetData>
  <sheetProtection password="C7A0"/>
  <mergeCells count="12">
    <mergeCell ref="AB1:AB5"/>
    <mergeCell ref="AB9:AB10"/>
    <mergeCell ref="J9:J10"/>
    <mergeCell ref="S9:S10"/>
    <mergeCell ref="B7:J8"/>
    <mergeCell ref="K7:S8"/>
    <mergeCell ref="T7:AB8"/>
    <mergeCell ref="W9:AA9"/>
    <mergeCell ref="AD23:AD28"/>
    <mergeCell ref="B9:D9"/>
    <mergeCell ref="K9:M9"/>
    <mergeCell ref="T9:V9"/>
  </mergeCells>
  <printOptions/>
  <pageMargins left="0.5905511811023623" right="0.1968503937007874" top="0.3937007874015748" bottom="0.984251968503937" header="0.1968503937007874" footer="0.5118110236220472"/>
  <pageSetup fitToHeight="1" fitToWidth="1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workbookViewId="0" topLeftCell="A1">
      <selection activeCell="C34" sqref="C34"/>
    </sheetView>
  </sheetViews>
  <sheetFormatPr defaultColWidth="11.421875" defaultRowHeight="12.75"/>
  <cols>
    <col min="1" max="1" width="25.7109375" style="5" customWidth="1"/>
    <col min="2" max="11" width="10.28125" style="5" customWidth="1"/>
    <col min="12" max="12" width="8.8515625" style="5" customWidth="1"/>
    <col min="13" max="16384" width="11.421875" style="5" customWidth="1"/>
  </cols>
  <sheetData>
    <row r="1" spans="1:12" ht="15.75">
      <c r="A1" s="55" t="s">
        <v>66</v>
      </c>
      <c r="B1" s="56"/>
      <c r="C1" s="56"/>
      <c r="D1" s="56"/>
      <c r="E1" s="56"/>
      <c r="F1" s="225"/>
      <c r="G1" s="227"/>
      <c r="H1" s="56"/>
      <c r="I1" s="56"/>
      <c r="J1" s="56"/>
      <c r="K1" s="57"/>
      <c r="L1" s="199"/>
    </row>
    <row r="2" spans="1:12" ht="12.75">
      <c r="A2" s="244" t="s">
        <v>67</v>
      </c>
      <c r="B2" s="56"/>
      <c r="C2" s="56"/>
      <c r="D2" s="56"/>
      <c r="E2" s="56"/>
      <c r="F2" s="225"/>
      <c r="G2" s="56"/>
      <c r="H2" s="56"/>
      <c r="I2" s="56"/>
      <c r="J2" s="56"/>
      <c r="K2" s="56"/>
      <c r="L2" s="198"/>
    </row>
    <row r="3" spans="1:12" ht="13.5" thickBot="1">
      <c r="A3" s="59"/>
      <c r="B3" s="58"/>
      <c r="C3" s="58"/>
      <c r="D3" s="58"/>
      <c r="E3" s="58"/>
      <c r="F3" s="226"/>
      <c r="G3" s="58"/>
      <c r="H3" s="58"/>
      <c r="I3" s="58"/>
      <c r="J3" s="58"/>
      <c r="K3" s="58"/>
      <c r="L3" s="198"/>
    </row>
    <row r="4" spans="1:12" ht="13.5" thickBot="1">
      <c r="A4" s="194" t="s">
        <v>25</v>
      </c>
      <c r="B4" s="6" t="s">
        <v>26</v>
      </c>
      <c r="C4" s="7" t="s">
        <v>27</v>
      </c>
      <c r="D4" s="7" t="s">
        <v>28</v>
      </c>
      <c r="E4" s="7" t="s">
        <v>54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69" t="s">
        <v>34</v>
      </c>
      <c r="L4" s="198"/>
    </row>
    <row r="5" spans="1:12" ht="15">
      <c r="A5" s="83" t="s">
        <v>55</v>
      </c>
      <c r="B5" s="60"/>
      <c r="C5" s="61"/>
      <c r="D5" s="61"/>
      <c r="E5" s="61"/>
      <c r="F5" s="61"/>
      <c r="G5" s="61"/>
      <c r="H5" s="61"/>
      <c r="I5" s="61"/>
      <c r="J5" s="61"/>
      <c r="K5" s="229"/>
      <c r="L5" s="198"/>
    </row>
    <row r="6" spans="1:12" ht="9.75" customHeight="1">
      <c r="A6" s="63"/>
      <c r="B6" s="60"/>
      <c r="C6" s="61"/>
      <c r="D6" s="61"/>
      <c r="E6" s="61"/>
      <c r="F6" s="61"/>
      <c r="G6" s="61"/>
      <c r="H6" s="61"/>
      <c r="I6" s="61"/>
      <c r="J6" s="61"/>
      <c r="K6" s="229"/>
      <c r="L6" s="198"/>
    </row>
    <row r="7" spans="1:12" ht="12.75">
      <c r="A7" s="64" t="s">
        <v>50</v>
      </c>
      <c r="B7" s="8">
        <f aca="true" t="shared" si="0" ref="B7:G7">B8+B9</f>
        <v>270</v>
      </c>
      <c r="C7" s="9">
        <f t="shared" si="0"/>
        <v>621</v>
      </c>
      <c r="D7" s="9">
        <f t="shared" si="0"/>
        <v>472</v>
      </c>
      <c r="E7" s="9">
        <f t="shared" si="0"/>
        <v>480</v>
      </c>
      <c r="F7" s="9">
        <f t="shared" si="0"/>
        <v>193</v>
      </c>
      <c r="G7" s="9">
        <f t="shared" si="0"/>
        <v>498</v>
      </c>
      <c r="H7" s="9">
        <f>H8+H9</f>
        <v>463</v>
      </c>
      <c r="I7" s="9">
        <f>I8+I9</f>
        <v>166</v>
      </c>
      <c r="J7" s="9">
        <f>J8+J9</f>
        <v>249</v>
      </c>
      <c r="K7" s="230">
        <f>SUM(B7:J7)</f>
        <v>3412</v>
      </c>
      <c r="L7" s="198"/>
    </row>
    <row r="8" spans="1:12" ht="12.75">
      <c r="A8" s="65" t="s">
        <v>48</v>
      </c>
      <c r="B8" s="10">
        <v>222</v>
      </c>
      <c r="C8" s="11">
        <v>547</v>
      </c>
      <c r="D8" s="12">
        <v>402</v>
      </c>
      <c r="E8" s="11">
        <v>407</v>
      </c>
      <c r="F8" s="11">
        <v>153</v>
      </c>
      <c r="G8" s="11">
        <v>408</v>
      </c>
      <c r="H8" s="11">
        <v>394</v>
      </c>
      <c r="I8" s="11">
        <v>130</v>
      </c>
      <c r="J8" s="11">
        <v>214</v>
      </c>
      <c r="K8" s="231">
        <f>SUM(B8:J8)</f>
        <v>2877</v>
      </c>
      <c r="L8" s="198"/>
    </row>
    <row r="9" spans="1:12" ht="12.75">
      <c r="A9" s="70" t="s">
        <v>49</v>
      </c>
      <c r="B9" s="71">
        <v>48</v>
      </c>
      <c r="C9" s="72">
        <v>74</v>
      </c>
      <c r="D9" s="72">
        <v>70</v>
      </c>
      <c r="E9" s="72">
        <v>73</v>
      </c>
      <c r="F9" s="72">
        <v>40</v>
      </c>
      <c r="G9" s="72">
        <v>90</v>
      </c>
      <c r="H9" s="72">
        <v>69</v>
      </c>
      <c r="I9" s="72">
        <v>36</v>
      </c>
      <c r="J9" s="72">
        <v>35</v>
      </c>
      <c r="K9" s="232">
        <f>SUM(B9:J9)</f>
        <v>535</v>
      </c>
      <c r="L9" s="198"/>
    </row>
    <row r="10" spans="1:12" ht="7.5" customHeight="1">
      <c r="A10" s="66"/>
      <c r="B10" s="10"/>
      <c r="C10" s="11"/>
      <c r="D10" s="11"/>
      <c r="E10" s="11"/>
      <c r="F10" s="11"/>
      <c r="G10" s="11"/>
      <c r="H10" s="11"/>
      <c r="I10" s="11"/>
      <c r="J10" s="11"/>
      <c r="K10" s="230"/>
      <c r="L10" s="198"/>
    </row>
    <row r="11" spans="1:12" ht="12.75">
      <c r="A11" s="67" t="s">
        <v>51</v>
      </c>
      <c r="B11" s="8"/>
      <c r="C11" s="9"/>
      <c r="D11" s="9"/>
      <c r="E11" s="9">
        <v>43</v>
      </c>
      <c r="F11" s="9">
        <v>46</v>
      </c>
      <c r="G11" s="9"/>
      <c r="H11" s="9"/>
      <c r="I11" s="9"/>
      <c r="J11" s="9"/>
      <c r="K11" s="230">
        <f>SUM(B11:J11)</f>
        <v>89</v>
      </c>
      <c r="L11" s="198"/>
    </row>
    <row r="12" spans="1:12" ht="12.75">
      <c r="A12" s="66" t="s">
        <v>48</v>
      </c>
      <c r="B12" s="10"/>
      <c r="C12" s="11"/>
      <c r="D12" s="11"/>
      <c r="E12" s="11">
        <v>24</v>
      </c>
      <c r="F12" s="11">
        <v>30</v>
      </c>
      <c r="G12" s="11"/>
      <c r="H12" s="11"/>
      <c r="I12" s="11"/>
      <c r="J12" s="11"/>
      <c r="K12" s="231">
        <f>SUM(B12:J12)</f>
        <v>54</v>
      </c>
      <c r="L12" s="198"/>
    </row>
    <row r="13" spans="1:12" ht="12.75">
      <c r="A13" s="70" t="s">
        <v>49</v>
      </c>
      <c r="B13" s="71"/>
      <c r="C13" s="72"/>
      <c r="D13" s="72"/>
      <c r="E13" s="72">
        <v>19</v>
      </c>
      <c r="F13" s="72">
        <v>16</v>
      </c>
      <c r="G13" s="72"/>
      <c r="H13" s="72"/>
      <c r="I13" s="72"/>
      <c r="J13" s="72"/>
      <c r="K13" s="232">
        <f>SUM(B13:J13)</f>
        <v>35</v>
      </c>
      <c r="L13" s="198"/>
    </row>
    <row r="14" spans="1:12" ht="7.5" customHeight="1">
      <c r="A14" s="66"/>
      <c r="B14" s="10"/>
      <c r="C14" s="11"/>
      <c r="D14" s="11"/>
      <c r="E14" s="11"/>
      <c r="F14" s="11"/>
      <c r="G14" s="11"/>
      <c r="H14" s="11"/>
      <c r="I14" s="11"/>
      <c r="J14" s="11"/>
      <c r="K14" s="233"/>
      <c r="L14" s="198"/>
    </row>
    <row r="15" spans="1:12" ht="12.75">
      <c r="A15" s="73" t="s">
        <v>35</v>
      </c>
      <c r="B15" s="75">
        <v>53</v>
      </c>
      <c r="C15" s="76">
        <v>48</v>
      </c>
      <c r="D15" s="76"/>
      <c r="E15" s="76">
        <v>36</v>
      </c>
      <c r="F15" s="76"/>
      <c r="G15" s="76"/>
      <c r="H15" s="76"/>
      <c r="I15" s="76"/>
      <c r="J15" s="76"/>
      <c r="K15" s="234">
        <f>SUM(B15:J15)</f>
        <v>137</v>
      </c>
      <c r="L15" s="198"/>
    </row>
    <row r="16" spans="1:12" ht="7.5" customHeight="1">
      <c r="A16" s="64"/>
      <c r="B16" s="8"/>
      <c r="C16" s="9"/>
      <c r="D16" s="9"/>
      <c r="E16" s="9"/>
      <c r="F16" s="9"/>
      <c r="G16" s="9"/>
      <c r="H16" s="9"/>
      <c r="I16" s="9"/>
      <c r="J16" s="9"/>
      <c r="K16" s="230"/>
      <c r="L16" s="198"/>
    </row>
    <row r="17" spans="1:12" ht="12.75">
      <c r="A17" s="189" t="s">
        <v>63</v>
      </c>
      <c r="B17" s="75"/>
      <c r="C17" s="76">
        <v>20</v>
      </c>
      <c r="D17" s="76"/>
      <c r="E17" s="76"/>
      <c r="F17" s="76"/>
      <c r="G17" s="76"/>
      <c r="H17" s="76"/>
      <c r="I17" s="76"/>
      <c r="J17" s="76"/>
      <c r="K17" s="234">
        <f>SUM(B17:J17)</f>
        <v>20</v>
      </c>
      <c r="L17" s="198"/>
    </row>
    <row r="18" spans="1:12" ht="7.5" customHeight="1">
      <c r="A18" s="67"/>
      <c r="B18" s="8"/>
      <c r="C18" s="9"/>
      <c r="D18" s="9"/>
      <c r="E18" s="9"/>
      <c r="F18" s="9"/>
      <c r="G18" s="9"/>
      <c r="H18" s="9"/>
      <c r="I18" s="9"/>
      <c r="J18" s="9"/>
      <c r="K18" s="233"/>
      <c r="L18" s="198"/>
    </row>
    <row r="19" spans="1:12" ht="12.75">
      <c r="A19" s="189" t="s">
        <v>64</v>
      </c>
      <c r="B19" s="75"/>
      <c r="C19" s="76">
        <v>50</v>
      </c>
      <c r="D19" s="76"/>
      <c r="E19" s="76"/>
      <c r="F19" s="76"/>
      <c r="G19" s="76"/>
      <c r="H19" s="76"/>
      <c r="I19" s="76"/>
      <c r="J19" s="76"/>
      <c r="K19" s="234">
        <f>SUM(B19:J19)</f>
        <v>50</v>
      </c>
      <c r="L19" s="198"/>
    </row>
    <row r="20" spans="1:12" ht="7.5" customHeight="1">
      <c r="A20" s="77"/>
      <c r="B20" s="78"/>
      <c r="C20" s="79"/>
      <c r="D20" s="79"/>
      <c r="E20" s="79"/>
      <c r="F20" s="79"/>
      <c r="G20" s="79"/>
      <c r="H20" s="79"/>
      <c r="I20" s="79"/>
      <c r="J20" s="79"/>
      <c r="K20" s="233"/>
      <c r="L20" s="198"/>
    </row>
    <row r="21" spans="1:12" ht="12.75">
      <c r="A21" s="64" t="s">
        <v>52</v>
      </c>
      <c r="B21" s="8">
        <f>B22+B23</f>
        <v>48</v>
      </c>
      <c r="C21" s="9">
        <f>C22+C23</f>
        <v>80</v>
      </c>
      <c r="D21" s="9"/>
      <c r="E21" s="9">
        <f>E22+E23</f>
        <v>48</v>
      </c>
      <c r="F21" s="9">
        <f>F22+F23</f>
        <v>61</v>
      </c>
      <c r="G21" s="9"/>
      <c r="H21" s="9"/>
      <c r="I21" s="9"/>
      <c r="J21" s="9">
        <f>J22+J23</f>
        <v>175</v>
      </c>
      <c r="K21" s="230">
        <f>SUM(B21:J21)</f>
        <v>412</v>
      </c>
      <c r="L21" s="198"/>
    </row>
    <row r="22" spans="1:12" ht="12.75">
      <c r="A22" s="66" t="s">
        <v>48</v>
      </c>
      <c r="B22" s="10">
        <v>30</v>
      </c>
      <c r="C22" s="11">
        <v>50</v>
      </c>
      <c r="D22" s="11"/>
      <c r="E22" s="11">
        <v>32</v>
      </c>
      <c r="F22" s="11">
        <v>40</v>
      </c>
      <c r="G22" s="11"/>
      <c r="H22" s="11"/>
      <c r="I22" s="11"/>
      <c r="J22" s="11">
        <v>137</v>
      </c>
      <c r="K22" s="231">
        <f>SUM(B22:J22)</f>
        <v>289</v>
      </c>
      <c r="L22" s="198"/>
    </row>
    <row r="23" spans="1:12" ht="12.75">
      <c r="A23" s="70" t="s">
        <v>49</v>
      </c>
      <c r="B23" s="71">
        <v>18</v>
      </c>
      <c r="C23" s="72">
        <v>30</v>
      </c>
      <c r="D23" s="72"/>
      <c r="E23" s="72">
        <v>16</v>
      </c>
      <c r="F23" s="72">
        <v>21</v>
      </c>
      <c r="G23" s="72"/>
      <c r="H23" s="72"/>
      <c r="I23" s="72"/>
      <c r="J23" s="72">
        <v>38</v>
      </c>
      <c r="K23" s="232">
        <f>SUM(B23:J23)</f>
        <v>123</v>
      </c>
      <c r="L23" s="198"/>
    </row>
    <row r="24" spans="1:12" ht="12.75">
      <c r="A24" s="240" t="s">
        <v>56</v>
      </c>
      <c r="B24" s="230">
        <f>B7+B11+B15+B17+B19+B21</f>
        <v>371</v>
      </c>
      <c r="C24" s="230">
        <f aca="true" t="shared" si="1" ref="C24:J24">C7+C11+C15+C17+C19+C21</f>
        <v>819</v>
      </c>
      <c r="D24" s="230">
        <f t="shared" si="1"/>
        <v>472</v>
      </c>
      <c r="E24" s="230">
        <f t="shared" si="1"/>
        <v>607</v>
      </c>
      <c r="F24" s="230">
        <f t="shared" si="1"/>
        <v>300</v>
      </c>
      <c r="G24" s="230">
        <f t="shared" si="1"/>
        <v>498</v>
      </c>
      <c r="H24" s="230">
        <f t="shared" si="1"/>
        <v>463</v>
      </c>
      <c r="I24" s="230">
        <f t="shared" si="1"/>
        <v>166</v>
      </c>
      <c r="J24" s="230">
        <f t="shared" si="1"/>
        <v>424</v>
      </c>
      <c r="K24" s="230">
        <f>K7+K11+K15+K17+K19+K21</f>
        <v>4120</v>
      </c>
      <c r="L24" s="198"/>
    </row>
    <row r="25" spans="1:13" ht="12.75">
      <c r="A25" s="241" t="s">
        <v>48</v>
      </c>
      <c r="B25" s="231">
        <f>B8+B12+B15+B17+B19+B22</f>
        <v>305</v>
      </c>
      <c r="C25" s="231">
        <f aca="true" t="shared" si="2" ref="C25:J25">C8+C12+C15+C17+C19+C22</f>
        <v>715</v>
      </c>
      <c r="D25" s="231">
        <f t="shared" si="2"/>
        <v>402</v>
      </c>
      <c r="E25" s="231">
        <f t="shared" si="2"/>
        <v>499</v>
      </c>
      <c r="F25" s="231">
        <f t="shared" si="2"/>
        <v>223</v>
      </c>
      <c r="G25" s="231">
        <f t="shared" si="2"/>
        <v>408</v>
      </c>
      <c r="H25" s="231">
        <f t="shared" si="2"/>
        <v>394</v>
      </c>
      <c r="I25" s="231">
        <f t="shared" si="2"/>
        <v>130</v>
      </c>
      <c r="J25" s="231">
        <f t="shared" si="2"/>
        <v>351</v>
      </c>
      <c r="K25" s="231">
        <f>K8+K12+K15+K17+K19+K22</f>
        <v>3427</v>
      </c>
      <c r="L25" s="198"/>
      <c r="M25" s="62"/>
    </row>
    <row r="26" spans="1:12" ht="13.5" thickBot="1">
      <c r="A26" s="242" t="s">
        <v>49</v>
      </c>
      <c r="B26" s="235">
        <f aca="true" t="shared" si="3" ref="B26:K26">B9+B13+B23</f>
        <v>66</v>
      </c>
      <c r="C26" s="235">
        <f t="shared" si="3"/>
        <v>104</v>
      </c>
      <c r="D26" s="235">
        <f t="shared" si="3"/>
        <v>70</v>
      </c>
      <c r="E26" s="235">
        <f t="shared" si="3"/>
        <v>108</v>
      </c>
      <c r="F26" s="235">
        <f t="shared" si="3"/>
        <v>77</v>
      </c>
      <c r="G26" s="235">
        <f t="shared" si="3"/>
        <v>90</v>
      </c>
      <c r="H26" s="235">
        <f t="shared" si="3"/>
        <v>69</v>
      </c>
      <c r="I26" s="235">
        <f t="shared" si="3"/>
        <v>36</v>
      </c>
      <c r="J26" s="235">
        <f t="shared" si="3"/>
        <v>73</v>
      </c>
      <c r="K26" s="235">
        <f t="shared" si="3"/>
        <v>693</v>
      </c>
      <c r="L26" s="198"/>
    </row>
    <row r="27" spans="1:12" ht="15">
      <c r="A27" s="82" t="s">
        <v>36</v>
      </c>
      <c r="B27" s="10"/>
      <c r="C27" s="11"/>
      <c r="D27" s="11"/>
      <c r="E27" s="11"/>
      <c r="F27" s="11"/>
      <c r="G27" s="11"/>
      <c r="H27" s="11"/>
      <c r="I27" s="11"/>
      <c r="J27" s="11"/>
      <c r="K27" s="233"/>
      <c r="L27" s="198"/>
    </row>
    <row r="28" spans="1:12" ht="8.25" customHeight="1">
      <c r="A28" s="68"/>
      <c r="B28" s="10"/>
      <c r="C28" s="11"/>
      <c r="D28" s="11"/>
      <c r="E28" s="11"/>
      <c r="F28" s="11"/>
      <c r="G28" s="11"/>
      <c r="H28" s="11"/>
      <c r="I28" s="11"/>
      <c r="J28" s="11"/>
      <c r="K28" s="230"/>
      <c r="L28" s="198"/>
    </row>
    <row r="29" spans="1:12" ht="13.5" customHeight="1">
      <c r="A29" s="219" t="s">
        <v>21</v>
      </c>
      <c r="B29" s="75">
        <v>344</v>
      </c>
      <c r="C29" s="220">
        <v>15</v>
      </c>
      <c r="D29" s="76">
        <v>174</v>
      </c>
      <c r="E29" s="220"/>
      <c r="F29" s="74"/>
      <c r="G29" s="220">
        <v>60</v>
      </c>
      <c r="H29" s="76">
        <v>118</v>
      </c>
      <c r="I29" s="74"/>
      <c r="J29" s="76">
        <v>113</v>
      </c>
      <c r="K29" s="234">
        <f>SUM(B29:J29)</f>
        <v>824</v>
      </c>
      <c r="L29" s="198"/>
    </row>
    <row r="30" spans="1:12" ht="17.25" customHeight="1">
      <c r="A30" s="73" t="s">
        <v>53</v>
      </c>
      <c r="B30" s="75">
        <v>17</v>
      </c>
      <c r="C30" s="74"/>
      <c r="D30" s="74"/>
      <c r="E30" s="74"/>
      <c r="F30" s="74"/>
      <c r="G30" s="74"/>
      <c r="H30" s="76">
        <v>16</v>
      </c>
      <c r="I30" s="74"/>
      <c r="J30" s="76">
        <v>51</v>
      </c>
      <c r="K30" s="234">
        <f>SUM(B30:J30)</f>
        <v>84</v>
      </c>
      <c r="L30" s="198"/>
    </row>
    <row r="31" spans="1:12" ht="6.75" customHeight="1">
      <c r="A31" s="64"/>
      <c r="B31" s="13"/>
      <c r="C31" s="14"/>
      <c r="D31" s="14"/>
      <c r="E31" s="14"/>
      <c r="F31" s="14"/>
      <c r="G31" s="14"/>
      <c r="H31" s="14"/>
      <c r="I31" s="14"/>
      <c r="J31" s="14"/>
      <c r="K31" s="233"/>
      <c r="L31" s="198"/>
    </row>
    <row r="32" spans="1:12" ht="12.75">
      <c r="A32" s="64" t="s">
        <v>37</v>
      </c>
      <c r="B32" s="8">
        <f>B33+B34+B35+B36</f>
        <v>269</v>
      </c>
      <c r="C32" s="9"/>
      <c r="D32" s="9">
        <f>D33+D34+D35+D36</f>
        <v>55</v>
      </c>
      <c r="E32" s="9">
        <f>E33+E34+E35+E36</f>
        <v>68</v>
      </c>
      <c r="F32" s="9"/>
      <c r="G32" s="9">
        <f>G33+G34+G35+G36</f>
        <v>26</v>
      </c>
      <c r="H32" s="9">
        <f>H33+H34+H35+H36</f>
        <v>4</v>
      </c>
      <c r="I32" s="9">
        <f>I33+I34+I35+I36</f>
        <v>42</v>
      </c>
      <c r="J32" s="9">
        <f>J33+J34+J35+J36</f>
        <v>136</v>
      </c>
      <c r="K32" s="230">
        <f>K33+K34+K35+K36</f>
        <v>600</v>
      </c>
      <c r="L32" s="198"/>
    </row>
    <row r="33" spans="1:12" ht="12.75">
      <c r="A33" s="228" t="s">
        <v>69</v>
      </c>
      <c r="B33" s="15">
        <v>59</v>
      </c>
      <c r="C33" s="14"/>
      <c r="D33" s="16">
        <v>23</v>
      </c>
      <c r="E33" s="16"/>
      <c r="F33" s="14"/>
      <c r="G33" s="16"/>
      <c r="H33" s="16"/>
      <c r="I33" s="16"/>
      <c r="J33" s="16"/>
      <c r="K33" s="236">
        <f>SUM(B33:J33)</f>
        <v>82</v>
      </c>
      <c r="L33" s="198"/>
    </row>
    <row r="34" spans="1:12" ht="12.75">
      <c r="A34" s="228" t="s">
        <v>70</v>
      </c>
      <c r="B34" s="15">
        <v>94</v>
      </c>
      <c r="C34" s="14"/>
      <c r="D34" s="16"/>
      <c r="E34" s="16">
        <v>30</v>
      </c>
      <c r="F34" s="14"/>
      <c r="G34" s="16"/>
      <c r="H34" s="16">
        <v>4</v>
      </c>
      <c r="I34" s="16"/>
      <c r="J34" s="16">
        <v>34</v>
      </c>
      <c r="K34" s="237">
        <f>SUM(B34:J34)</f>
        <v>162</v>
      </c>
      <c r="L34" s="198"/>
    </row>
    <row r="35" spans="1:12" ht="12.75">
      <c r="A35" s="228" t="s">
        <v>71</v>
      </c>
      <c r="B35" s="15">
        <v>101</v>
      </c>
      <c r="C35" s="14"/>
      <c r="D35" s="16">
        <v>32</v>
      </c>
      <c r="E35" s="16">
        <v>38</v>
      </c>
      <c r="F35" s="14"/>
      <c r="G35" s="16">
        <v>26</v>
      </c>
      <c r="H35" s="16"/>
      <c r="I35" s="16">
        <v>42</v>
      </c>
      <c r="J35" s="16">
        <v>52</v>
      </c>
      <c r="K35" s="237">
        <f>SUM(B35:J35)</f>
        <v>291</v>
      </c>
      <c r="L35" s="198"/>
    </row>
    <row r="36" spans="1:12" ht="12" customHeight="1">
      <c r="A36" s="84" t="s">
        <v>68</v>
      </c>
      <c r="B36" s="80">
        <v>15</v>
      </c>
      <c r="C36" s="74"/>
      <c r="D36" s="81"/>
      <c r="E36" s="74"/>
      <c r="F36" s="74"/>
      <c r="G36" s="74"/>
      <c r="H36" s="81"/>
      <c r="I36" s="81"/>
      <c r="J36" s="81">
        <v>50</v>
      </c>
      <c r="K36" s="238">
        <f>SUM(B36:J36)</f>
        <v>65</v>
      </c>
      <c r="L36" s="198"/>
    </row>
    <row r="37" spans="1:12" ht="18" customHeight="1">
      <c r="A37" s="73" t="s">
        <v>72</v>
      </c>
      <c r="B37" s="75">
        <v>65</v>
      </c>
      <c r="C37" s="74"/>
      <c r="D37" s="74"/>
      <c r="E37" s="74"/>
      <c r="F37" s="74"/>
      <c r="G37" s="74"/>
      <c r="H37" s="76">
        <v>42</v>
      </c>
      <c r="I37" s="74"/>
      <c r="J37" s="76">
        <v>32</v>
      </c>
      <c r="K37" s="234">
        <f>SUM(B37:J37)</f>
        <v>139</v>
      </c>
      <c r="L37" s="285" t="s">
        <v>47</v>
      </c>
    </row>
    <row r="38" spans="1:12" ht="17.25" customHeight="1" thickBot="1">
      <c r="A38" s="243" t="s">
        <v>57</v>
      </c>
      <c r="B38" s="239">
        <f>B29+B30+B32+B37</f>
        <v>695</v>
      </c>
      <c r="C38" s="239">
        <f aca="true" t="shared" si="4" ref="C38:K38">C29+C30+C32+C37</f>
        <v>15</v>
      </c>
      <c r="D38" s="239">
        <f t="shared" si="4"/>
        <v>229</v>
      </c>
      <c r="E38" s="239">
        <f t="shared" si="4"/>
        <v>68</v>
      </c>
      <c r="F38" s="239"/>
      <c r="G38" s="239">
        <f t="shared" si="4"/>
        <v>86</v>
      </c>
      <c r="H38" s="239">
        <f t="shared" si="4"/>
        <v>180</v>
      </c>
      <c r="I38" s="239">
        <f t="shared" si="4"/>
        <v>42</v>
      </c>
      <c r="J38" s="239">
        <f t="shared" si="4"/>
        <v>332</v>
      </c>
      <c r="K38" s="239">
        <f t="shared" si="4"/>
        <v>1647</v>
      </c>
      <c r="L38" s="285"/>
    </row>
    <row r="39" spans="1:12" ht="10.5" customHeight="1" thickBot="1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170"/>
      <c r="L39" s="285"/>
    </row>
    <row r="40" spans="1:12" ht="19.5" customHeight="1" thickBot="1">
      <c r="A40" s="166" t="s">
        <v>38</v>
      </c>
      <c r="B40" s="167">
        <f aca="true" t="shared" si="5" ref="B40:K40">B24+B38</f>
        <v>1066</v>
      </c>
      <c r="C40" s="167">
        <f t="shared" si="5"/>
        <v>834</v>
      </c>
      <c r="D40" s="167">
        <f t="shared" si="5"/>
        <v>701</v>
      </c>
      <c r="E40" s="167">
        <f t="shared" si="5"/>
        <v>675</v>
      </c>
      <c r="F40" s="167">
        <f t="shared" si="5"/>
        <v>300</v>
      </c>
      <c r="G40" s="167">
        <f t="shared" si="5"/>
        <v>584</v>
      </c>
      <c r="H40" s="167">
        <f t="shared" si="5"/>
        <v>643</v>
      </c>
      <c r="I40" s="167">
        <f t="shared" si="5"/>
        <v>208</v>
      </c>
      <c r="J40" s="167">
        <f t="shared" si="5"/>
        <v>756</v>
      </c>
      <c r="K40" s="167">
        <f t="shared" si="5"/>
        <v>5767</v>
      </c>
      <c r="L40" s="285"/>
    </row>
    <row r="41" spans="2:10" ht="12.75">
      <c r="B41" s="17"/>
      <c r="C41" s="17"/>
      <c r="D41" s="17"/>
      <c r="E41" s="17"/>
      <c r="F41" s="17"/>
      <c r="G41" s="17"/>
      <c r="H41" s="17"/>
      <c r="I41" s="17"/>
      <c r="J41" s="17"/>
    </row>
    <row r="42" spans="2:10" ht="12.75">
      <c r="B42" s="17"/>
      <c r="C42" s="17"/>
      <c r="D42" s="17"/>
      <c r="E42" s="17"/>
      <c r="F42" s="17"/>
      <c r="G42" s="17"/>
      <c r="H42" s="17"/>
      <c r="I42" s="17"/>
      <c r="J42" s="17"/>
    </row>
    <row r="43" spans="2:10" ht="12.75">
      <c r="B43" s="17"/>
      <c r="C43" s="17"/>
      <c r="D43" s="17"/>
      <c r="E43" s="17"/>
      <c r="F43" s="17"/>
      <c r="G43" s="17"/>
      <c r="H43" s="17"/>
      <c r="I43" s="17"/>
      <c r="J43" s="17"/>
    </row>
    <row r="44" spans="2:10" ht="12.75">
      <c r="B44" s="17"/>
      <c r="C44" s="17"/>
      <c r="E44" s="17"/>
      <c r="F44" s="17"/>
      <c r="G44" s="17"/>
      <c r="H44" s="17"/>
      <c r="I44" s="17"/>
      <c r="J44" s="17"/>
    </row>
  </sheetData>
  <mergeCells count="1">
    <mergeCell ref="L37:L40"/>
  </mergeCells>
  <printOptions/>
  <pageMargins left="0.7874015748031497" right="0" top="0.5905511811023623" bottom="0.3937007874015748" header="0.3149606299212598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showGridLines="0" zoomScale="75" zoomScaleNormal="75" workbookViewId="0" topLeftCell="A9">
      <selection activeCell="L19" sqref="L19"/>
    </sheetView>
  </sheetViews>
  <sheetFormatPr defaultColWidth="11.421875" defaultRowHeight="12.75"/>
  <cols>
    <col min="1" max="1" width="19.421875" style="0" customWidth="1"/>
    <col min="2" max="17" width="7.7109375" style="0" customWidth="1"/>
    <col min="18" max="18" width="6.7109375" style="0" customWidth="1"/>
    <col min="19" max="19" width="8.7109375" style="0" customWidth="1"/>
    <col min="20" max="20" width="7.7109375" style="0" customWidth="1"/>
  </cols>
  <sheetData>
    <row r="1" spans="1:16" ht="12.75">
      <c r="A1" s="19"/>
      <c r="P1" s="91"/>
    </row>
    <row r="2" spans="1:16" ht="12.75">
      <c r="A2" s="19"/>
      <c r="P2" s="91"/>
    </row>
    <row r="3" spans="1:16" ht="12.75">
      <c r="A3" s="19"/>
      <c r="P3" s="91"/>
    </row>
    <row r="4" spans="1:16" ht="12.75">
      <c r="A4" s="19"/>
      <c r="P4" s="91"/>
    </row>
    <row r="5" spans="1:20" ht="19.5">
      <c r="A5" s="18" t="s">
        <v>62</v>
      </c>
      <c r="F5" s="1"/>
      <c r="M5" s="3"/>
      <c r="N5" s="3"/>
      <c r="O5" s="54"/>
      <c r="P5" s="91"/>
      <c r="S5" s="3"/>
      <c r="T5" s="4"/>
    </row>
    <row r="6" ht="24.75" customHeight="1" thickBot="1">
      <c r="A6" s="19"/>
    </row>
    <row r="7" spans="1:19" ht="19.5" customHeight="1">
      <c r="A7" s="92"/>
      <c r="B7" s="251" t="s">
        <v>60</v>
      </c>
      <c r="C7" s="252"/>
      <c r="D7" s="252"/>
      <c r="E7" s="252"/>
      <c r="F7" s="253"/>
      <c r="G7" s="290" t="s">
        <v>41</v>
      </c>
      <c r="H7" s="260"/>
      <c r="I7" s="260"/>
      <c r="J7" s="260"/>
      <c r="K7" s="261"/>
      <c r="L7" s="251" t="s">
        <v>59</v>
      </c>
      <c r="M7" s="252"/>
      <c r="N7" s="252"/>
      <c r="O7" s="252"/>
      <c r="P7" s="253"/>
      <c r="Q7" s="19"/>
      <c r="R7" s="19"/>
      <c r="S7" s="19"/>
    </row>
    <row r="8" spans="1:19" ht="19.5" customHeight="1">
      <c r="A8" s="93" t="s">
        <v>0</v>
      </c>
      <c r="B8" s="254"/>
      <c r="C8" s="255"/>
      <c r="D8" s="255"/>
      <c r="E8" s="255"/>
      <c r="F8" s="256"/>
      <c r="G8" s="254"/>
      <c r="H8" s="255"/>
      <c r="I8" s="255"/>
      <c r="J8" s="255"/>
      <c r="K8" s="256"/>
      <c r="L8" s="254"/>
      <c r="M8" s="255"/>
      <c r="N8" s="255"/>
      <c r="O8" s="255"/>
      <c r="P8" s="256"/>
      <c r="Q8" s="19"/>
      <c r="R8" s="19"/>
      <c r="S8" s="19"/>
    </row>
    <row r="9" spans="1:19" ht="18" customHeight="1">
      <c r="A9" s="93" t="s">
        <v>1</v>
      </c>
      <c r="B9" s="119"/>
      <c r="C9" s="95"/>
      <c r="D9" s="120"/>
      <c r="E9" s="96"/>
      <c r="F9" s="121"/>
      <c r="G9" s="119"/>
      <c r="H9" s="95"/>
      <c r="I9" s="95"/>
      <c r="J9" s="122"/>
      <c r="K9" s="95"/>
      <c r="L9" s="119"/>
      <c r="M9" s="95"/>
      <c r="N9" s="120"/>
      <c r="O9" s="96"/>
      <c r="P9" s="121"/>
      <c r="Q9" s="19"/>
      <c r="R9" s="19"/>
      <c r="S9" s="19"/>
    </row>
    <row r="10" spans="1:19" ht="12.75">
      <c r="A10" s="98"/>
      <c r="B10" s="286" t="s">
        <v>21</v>
      </c>
      <c r="C10" s="123" t="s">
        <v>39</v>
      </c>
      <c r="D10" s="123" t="s">
        <v>42</v>
      </c>
      <c r="E10" s="291" t="s">
        <v>19</v>
      </c>
      <c r="F10" s="288" t="s">
        <v>5</v>
      </c>
      <c r="G10" s="286" t="s">
        <v>21</v>
      </c>
      <c r="H10" s="123" t="s">
        <v>39</v>
      </c>
      <c r="I10" s="123" t="s">
        <v>42</v>
      </c>
      <c r="J10" s="291" t="s">
        <v>19</v>
      </c>
      <c r="K10" s="288" t="s">
        <v>5</v>
      </c>
      <c r="L10" s="286" t="s">
        <v>21</v>
      </c>
      <c r="M10" s="123" t="s">
        <v>39</v>
      </c>
      <c r="N10" s="123" t="s">
        <v>42</v>
      </c>
      <c r="O10" s="291" t="s">
        <v>19</v>
      </c>
      <c r="P10" s="288" t="s">
        <v>5</v>
      </c>
      <c r="Q10" s="19"/>
      <c r="R10" s="19"/>
      <c r="S10" s="19"/>
    </row>
    <row r="11" spans="1:19" ht="13.5" thickBot="1">
      <c r="A11" s="101"/>
      <c r="B11" s="287"/>
      <c r="C11" s="124" t="s">
        <v>40</v>
      </c>
      <c r="D11" s="124" t="s">
        <v>40</v>
      </c>
      <c r="E11" s="292"/>
      <c r="F11" s="289"/>
      <c r="G11" s="287"/>
      <c r="H11" s="124" t="s">
        <v>40</v>
      </c>
      <c r="I11" s="124" t="s">
        <v>40</v>
      </c>
      <c r="J11" s="292"/>
      <c r="K11" s="289"/>
      <c r="L11" s="287"/>
      <c r="M11" s="124" t="s">
        <v>40</v>
      </c>
      <c r="N11" s="124" t="s">
        <v>40</v>
      </c>
      <c r="O11" s="292"/>
      <c r="P11" s="289"/>
      <c r="Q11" s="19"/>
      <c r="R11" s="19"/>
      <c r="S11" s="19"/>
    </row>
    <row r="12" spans="1:19" ht="21.75" customHeight="1">
      <c r="A12" s="50" t="s">
        <v>6</v>
      </c>
      <c r="B12" s="125">
        <v>232</v>
      </c>
      <c r="C12" s="27">
        <v>17</v>
      </c>
      <c r="D12" s="24">
        <v>278</v>
      </c>
      <c r="E12" s="126">
        <v>101</v>
      </c>
      <c r="F12" s="134">
        <f aca="true" t="shared" si="0" ref="F12:F21">SUM(B12:E12)</f>
        <v>628</v>
      </c>
      <c r="G12" s="127">
        <f aca="true" t="shared" si="1" ref="G12:G21">L12-B12</f>
        <v>88</v>
      </c>
      <c r="H12" s="128">
        <f aca="true" t="shared" si="2" ref="H12:H21">M12-C12</f>
        <v>0</v>
      </c>
      <c r="I12" s="24">
        <f aca="true" t="shared" si="3" ref="I12:I21">N12-D12</f>
        <v>0</v>
      </c>
      <c r="J12" s="129">
        <f aca="true" t="shared" si="4" ref="J12:J21">O12-E12</f>
        <v>-12</v>
      </c>
      <c r="K12" s="136">
        <f aca="true" t="shared" si="5" ref="K12:K21">P12-F12</f>
        <v>76</v>
      </c>
      <c r="L12" s="125">
        <v>320</v>
      </c>
      <c r="M12" s="27">
        <v>17</v>
      </c>
      <c r="N12" s="24">
        <v>278</v>
      </c>
      <c r="O12" s="126">
        <v>89</v>
      </c>
      <c r="P12" s="134">
        <f aca="true" t="shared" si="6" ref="P12:P21">SUM(L12:O12)</f>
        <v>704</v>
      </c>
      <c r="Q12" s="19"/>
      <c r="R12" s="19"/>
      <c r="S12" s="19"/>
    </row>
    <row r="13" spans="1:19" ht="21.75" customHeight="1">
      <c r="A13" s="34" t="s">
        <v>7</v>
      </c>
      <c r="B13" s="130">
        <v>15</v>
      </c>
      <c r="C13" s="24">
        <v>0</v>
      </c>
      <c r="D13" s="24">
        <v>0</v>
      </c>
      <c r="E13" s="126">
        <v>0</v>
      </c>
      <c r="F13" s="134">
        <f t="shared" si="0"/>
        <v>15</v>
      </c>
      <c r="G13" s="127">
        <f t="shared" si="1"/>
        <v>0</v>
      </c>
      <c r="H13" s="128">
        <f t="shared" si="2"/>
        <v>0</v>
      </c>
      <c r="I13" s="24">
        <f t="shared" si="3"/>
        <v>0</v>
      </c>
      <c r="J13" s="131">
        <f t="shared" si="4"/>
        <v>0</v>
      </c>
      <c r="K13" s="136">
        <f t="shared" si="5"/>
        <v>0</v>
      </c>
      <c r="L13" s="130">
        <v>15</v>
      </c>
      <c r="M13" s="24">
        <v>0</v>
      </c>
      <c r="N13" s="24">
        <v>0</v>
      </c>
      <c r="O13" s="126">
        <v>0</v>
      </c>
      <c r="P13" s="134">
        <f t="shared" si="6"/>
        <v>15</v>
      </c>
      <c r="Q13" s="19"/>
      <c r="R13" s="19"/>
      <c r="S13" s="19"/>
    </row>
    <row r="14" spans="1:19" ht="21.75" customHeight="1">
      <c r="A14" s="34" t="s">
        <v>8</v>
      </c>
      <c r="B14" s="130">
        <v>174</v>
      </c>
      <c r="C14" s="24">
        <v>0</v>
      </c>
      <c r="D14" s="24">
        <v>55</v>
      </c>
      <c r="E14" s="126">
        <v>0</v>
      </c>
      <c r="F14" s="134">
        <f t="shared" si="0"/>
        <v>229</v>
      </c>
      <c r="G14" s="127">
        <f t="shared" si="1"/>
        <v>0</v>
      </c>
      <c r="H14" s="128">
        <f t="shared" si="2"/>
        <v>0</v>
      </c>
      <c r="I14" s="24">
        <f t="shared" si="3"/>
        <v>0</v>
      </c>
      <c r="J14" s="131">
        <f t="shared" si="4"/>
        <v>0</v>
      </c>
      <c r="K14" s="136">
        <f t="shared" si="5"/>
        <v>0</v>
      </c>
      <c r="L14" s="130">
        <v>174</v>
      </c>
      <c r="M14" s="24">
        <v>0</v>
      </c>
      <c r="N14" s="24">
        <v>55</v>
      </c>
      <c r="O14" s="126">
        <v>0</v>
      </c>
      <c r="P14" s="134">
        <f t="shared" si="6"/>
        <v>229</v>
      </c>
      <c r="Q14" s="19"/>
      <c r="R14" s="19"/>
      <c r="S14" s="19"/>
    </row>
    <row r="15" spans="1:19" ht="21.75" customHeight="1">
      <c r="A15" s="34" t="s">
        <v>9</v>
      </c>
      <c r="B15" s="130">
        <v>18</v>
      </c>
      <c r="C15" s="24">
        <v>0</v>
      </c>
      <c r="D15" s="24">
        <v>73</v>
      </c>
      <c r="E15" s="126">
        <v>0</v>
      </c>
      <c r="F15" s="134">
        <f t="shared" si="0"/>
        <v>91</v>
      </c>
      <c r="G15" s="127">
        <f t="shared" si="1"/>
        <v>0</v>
      </c>
      <c r="H15" s="128">
        <f t="shared" si="2"/>
        <v>0</v>
      </c>
      <c r="I15" s="24">
        <f t="shared" si="3"/>
        <v>0</v>
      </c>
      <c r="J15" s="131">
        <f t="shared" si="4"/>
        <v>0</v>
      </c>
      <c r="K15" s="136">
        <f t="shared" si="5"/>
        <v>0</v>
      </c>
      <c r="L15" s="130">
        <v>18</v>
      </c>
      <c r="M15" s="24">
        <v>0</v>
      </c>
      <c r="N15" s="24">
        <v>73</v>
      </c>
      <c r="O15" s="126">
        <v>0</v>
      </c>
      <c r="P15" s="134">
        <f t="shared" si="6"/>
        <v>91</v>
      </c>
      <c r="Q15" s="19"/>
      <c r="R15" s="19"/>
      <c r="S15" s="19"/>
    </row>
    <row r="16" spans="1:19" ht="21.75" customHeight="1">
      <c r="A16" s="34" t="s">
        <v>10</v>
      </c>
      <c r="B16" s="130">
        <v>0</v>
      </c>
      <c r="C16" s="24">
        <v>0</v>
      </c>
      <c r="D16" s="24">
        <v>0</v>
      </c>
      <c r="E16" s="126">
        <v>0</v>
      </c>
      <c r="F16" s="134">
        <f t="shared" si="0"/>
        <v>0</v>
      </c>
      <c r="G16" s="127">
        <f t="shared" si="1"/>
        <v>0</v>
      </c>
      <c r="H16" s="128">
        <f t="shared" si="2"/>
        <v>0</v>
      </c>
      <c r="I16" s="24">
        <f t="shared" si="3"/>
        <v>0</v>
      </c>
      <c r="J16" s="131">
        <f t="shared" si="4"/>
        <v>0</v>
      </c>
      <c r="K16" s="136">
        <f t="shared" si="5"/>
        <v>0</v>
      </c>
      <c r="L16" s="130">
        <v>0</v>
      </c>
      <c r="M16" s="24">
        <v>0</v>
      </c>
      <c r="N16" s="24">
        <v>0</v>
      </c>
      <c r="O16" s="126">
        <v>0</v>
      </c>
      <c r="P16" s="134">
        <f t="shared" si="6"/>
        <v>0</v>
      </c>
      <c r="Q16" s="19"/>
      <c r="R16" s="19"/>
      <c r="S16" s="19"/>
    </row>
    <row r="17" spans="1:19" ht="21.75" customHeight="1">
      <c r="A17" s="34" t="s">
        <v>11</v>
      </c>
      <c r="B17" s="130">
        <v>0</v>
      </c>
      <c r="C17" s="24">
        <v>0</v>
      </c>
      <c r="D17" s="24">
        <v>26</v>
      </c>
      <c r="E17" s="126">
        <v>0</v>
      </c>
      <c r="F17" s="134">
        <f t="shared" si="0"/>
        <v>26</v>
      </c>
      <c r="G17" s="127">
        <f t="shared" si="1"/>
        <v>0</v>
      </c>
      <c r="H17" s="128">
        <f t="shared" si="2"/>
        <v>0</v>
      </c>
      <c r="I17" s="24">
        <f t="shared" si="3"/>
        <v>0</v>
      </c>
      <c r="J17" s="131">
        <f t="shared" si="4"/>
        <v>0</v>
      </c>
      <c r="K17" s="136">
        <f t="shared" si="5"/>
        <v>0</v>
      </c>
      <c r="L17" s="130">
        <v>0</v>
      </c>
      <c r="M17" s="24">
        <v>0</v>
      </c>
      <c r="N17" s="24">
        <v>26</v>
      </c>
      <c r="O17" s="126">
        <v>0</v>
      </c>
      <c r="P17" s="134">
        <f t="shared" si="6"/>
        <v>26</v>
      </c>
      <c r="Q17" s="19"/>
      <c r="R17" s="19"/>
      <c r="S17" s="19"/>
    </row>
    <row r="18" spans="1:19" ht="21.75" customHeight="1">
      <c r="A18" s="34" t="s">
        <v>12</v>
      </c>
      <c r="B18" s="130">
        <v>118</v>
      </c>
      <c r="C18" s="24">
        <v>16</v>
      </c>
      <c r="D18" s="24">
        <v>20</v>
      </c>
      <c r="E18" s="126">
        <v>32</v>
      </c>
      <c r="F18" s="134">
        <f t="shared" si="0"/>
        <v>186</v>
      </c>
      <c r="G18" s="127">
        <f t="shared" si="1"/>
        <v>0</v>
      </c>
      <c r="H18" s="128">
        <f t="shared" si="2"/>
        <v>0</v>
      </c>
      <c r="I18" s="24">
        <f t="shared" si="3"/>
        <v>-14</v>
      </c>
      <c r="J18" s="131">
        <f t="shared" si="4"/>
        <v>0</v>
      </c>
      <c r="K18" s="136">
        <f t="shared" si="5"/>
        <v>-14</v>
      </c>
      <c r="L18" s="130">
        <v>118</v>
      </c>
      <c r="M18" s="24">
        <v>16</v>
      </c>
      <c r="N18" s="24">
        <v>6</v>
      </c>
      <c r="O18" s="126">
        <v>32</v>
      </c>
      <c r="P18" s="134">
        <f t="shared" si="6"/>
        <v>172</v>
      </c>
      <c r="Q18" s="19"/>
      <c r="R18" s="19"/>
      <c r="S18" s="19"/>
    </row>
    <row r="19" spans="1:19" ht="21.75" customHeight="1">
      <c r="A19" s="34" t="s">
        <v>43</v>
      </c>
      <c r="B19" s="130">
        <v>0</v>
      </c>
      <c r="C19" s="24">
        <v>0</v>
      </c>
      <c r="D19" s="24">
        <v>48</v>
      </c>
      <c r="E19" s="126">
        <v>0</v>
      </c>
      <c r="F19" s="134">
        <f t="shared" si="0"/>
        <v>48</v>
      </c>
      <c r="G19" s="127">
        <f t="shared" si="1"/>
        <v>0</v>
      </c>
      <c r="H19" s="128">
        <f t="shared" si="2"/>
        <v>0</v>
      </c>
      <c r="I19" s="24">
        <f t="shared" si="3"/>
        <v>0</v>
      </c>
      <c r="J19" s="131">
        <f t="shared" si="4"/>
        <v>0</v>
      </c>
      <c r="K19" s="136">
        <f t="shared" si="5"/>
        <v>0</v>
      </c>
      <c r="L19" s="130">
        <v>0</v>
      </c>
      <c r="M19" s="24">
        <v>0</v>
      </c>
      <c r="N19" s="24">
        <v>48</v>
      </c>
      <c r="O19" s="126">
        <v>0</v>
      </c>
      <c r="P19" s="134">
        <f t="shared" si="6"/>
        <v>48</v>
      </c>
      <c r="Q19" s="19"/>
      <c r="R19" s="19"/>
      <c r="S19" s="19"/>
    </row>
    <row r="20" spans="1:19" ht="21.75" customHeight="1" thickBot="1">
      <c r="A20" s="51" t="s">
        <v>13</v>
      </c>
      <c r="B20" s="132">
        <v>113</v>
      </c>
      <c r="C20" s="24">
        <v>24</v>
      </c>
      <c r="D20" s="24">
        <v>142</v>
      </c>
      <c r="E20" s="126">
        <v>32</v>
      </c>
      <c r="F20" s="134">
        <f t="shared" si="0"/>
        <v>311</v>
      </c>
      <c r="G20" s="127">
        <f t="shared" si="1"/>
        <v>0</v>
      </c>
      <c r="H20" s="128">
        <f t="shared" si="2"/>
        <v>0</v>
      </c>
      <c r="I20" s="24">
        <f t="shared" si="3"/>
        <v>0</v>
      </c>
      <c r="J20" s="131">
        <f t="shared" si="4"/>
        <v>0</v>
      </c>
      <c r="K20" s="100">
        <f t="shared" si="5"/>
        <v>0</v>
      </c>
      <c r="L20" s="132">
        <v>113</v>
      </c>
      <c r="M20" s="24">
        <v>24</v>
      </c>
      <c r="N20" s="24">
        <v>142</v>
      </c>
      <c r="O20" s="126">
        <v>32</v>
      </c>
      <c r="P20" s="134">
        <f t="shared" si="6"/>
        <v>311</v>
      </c>
      <c r="Q20" s="19"/>
      <c r="R20" s="19"/>
      <c r="S20" s="19"/>
    </row>
    <row r="21" spans="1:19" ht="24.75" customHeight="1" thickBot="1">
      <c r="A21" s="139" t="s">
        <v>16</v>
      </c>
      <c r="B21" s="137">
        <f>SUM(B12:B20)</f>
        <v>670</v>
      </c>
      <c r="C21" s="114">
        <f>SUM(C12:C20)</f>
        <v>57</v>
      </c>
      <c r="D21" s="114">
        <f>SUM(D12:D20)</f>
        <v>642</v>
      </c>
      <c r="E21" s="114">
        <f>SUM(E12:E20)</f>
        <v>165</v>
      </c>
      <c r="F21" s="140">
        <f t="shared" si="0"/>
        <v>1534</v>
      </c>
      <c r="G21" s="137">
        <f t="shared" si="1"/>
        <v>88</v>
      </c>
      <c r="H21" s="114">
        <f t="shared" si="2"/>
        <v>0</v>
      </c>
      <c r="I21" s="114">
        <f t="shared" si="3"/>
        <v>-14</v>
      </c>
      <c r="J21" s="138">
        <f t="shared" si="4"/>
        <v>-12</v>
      </c>
      <c r="K21" s="135">
        <f t="shared" si="5"/>
        <v>62</v>
      </c>
      <c r="L21" s="137">
        <f>SUM(L12:L20)</f>
        <v>758</v>
      </c>
      <c r="M21" s="114">
        <f>SUM(M12:M20)</f>
        <v>57</v>
      </c>
      <c r="N21" s="114">
        <f>SUM(N12:N20)</f>
        <v>628</v>
      </c>
      <c r="O21" s="114">
        <f>SUM(O12:O20)</f>
        <v>153</v>
      </c>
      <c r="P21" s="140">
        <f t="shared" si="6"/>
        <v>1596</v>
      </c>
      <c r="Q21" s="19"/>
      <c r="R21" s="19"/>
      <c r="S21" s="19"/>
    </row>
    <row r="22" spans="1:19" ht="21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24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64" t="s">
        <v>46</v>
      </c>
      <c r="Q26" s="19"/>
      <c r="R26" s="19"/>
      <c r="S26" s="19"/>
    </row>
    <row r="27" spans="1:19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33"/>
      <c r="O27" s="19"/>
      <c r="P27" s="264"/>
      <c r="Q27" s="19"/>
      <c r="R27" s="19"/>
      <c r="S27" s="19"/>
    </row>
    <row r="28" spans="1:19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64"/>
      <c r="Q28" s="19"/>
      <c r="R28" s="19"/>
      <c r="S28" s="19"/>
    </row>
    <row r="29" spans="1:19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64"/>
      <c r="Q29" s="19"/>
      <c r="R29" s="19"/>
      <c r="S29" s="19"/>
    </row>
    <row r="30" spans="1:19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65"/>
      <c r="Q30" s="19"/>
      <c r="R30" s="19"/>
      <c r="S30" s="19"/>
    </row>
    <row r="31" spans="1:19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</sheetData>
  <sheetProtection password="C7A0"/>
  <mergeCells count="13">
    <mergeCell ref="P26:P30"/>
    <mergeCell ref="B7:F8"/>
    <mergeCell ref="G7:K8"/>
    <mergeCell ref="L7:P8"/>
    <mergeCell ref="O10:O11"/>
    <mergeCell ref="L10:L11"/>
    <mergeCell ref="J10:J11"/>
    <mergeCell ref="G10:G11"/>
    <mergeCell ref="E10:E11"/>
    <mergeCell ref="B10:B11"/>
    <mergeCell ref="F10:F11"/>
    <mergeCell ref="K10:K11"/>
    <mergeCell ref="P10:P11"/>
  </mergeCells>
  <printOptions horizontalCentered="1"/>
  <pageMargins left="0.5905511811023623" right="0.5905511811023623" top="0.3937007874015748" bottom="0.1968503937007874" header="0.11811023622047245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b98rpxls.</dc:title>
  <dc:subject/>
  <dc:creator>LVR</dc:creator>
  <cp:keywords/>
  <dc:description/>
  <cp:lastModifiedBy>InfoKom</cp:lastModifiedBy>
  <cp:lastPrinted>2006-10-25T10:59:30Z</cp:lastPrinted>
  <dcterms:created xsi:type="dcterms:W3CDTF">2000-09-28T14:00:36Z</dcterms:created>
  <dcterms:modified xsi:type="dcterms:W3CDTF">2006-10-25T11:06:01Z</dcterms:modified>
  <cp:category/>
  <cp:version/>
  <cp:contentType/>
  <cp:contentStatus/>
</cp:coreProperties>
</file>